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780" windowWidth="15600" windowHeight="7350" activeTab="3"/>
  </bookViews>
  <sheets>
    <sheet name="Sheet1" sheetId="1" r:id="rId1"/>
    <sheet name="Weeckly Price" sheetId="2" r:id="rId2"/>
    <sheet name="ফরম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<sst xmlns="http://schemas.openxmlformats.org/spreadsheetml/2006/main" count="587" uniqueCount="178">
  <si>
    <t>গণপ্রজাতন্ত্রী বাংলাদেশ সরকার</t>
  </si>
  <si>
    <t>বিভাগীয় উপ-পরিচালকের কার্যালয়</t>
  </si>
  <si>
    <t>সিলেট বিভাগ, সিলেট।</t>
  </si>
  <si>
    <t>কৃষি বিপণন অধিদপ্তর</t>
  </si>
  <si>
    <t>সাপ্তাহক, মাসিক ও বাৎসরিক খুচরা গড় বাজার দরের তুলনামুলক বিবরণী-(বাজার দর প্রতি কেজি/লিটার, টাকায় হিসেবে প্রেরণ প্রসংগে।</t>
  </si>
  <si>
    <t>সিলেট</t>
  </si>
  <si>
    <t>পণ্যের নাম</t>
  </si>
  <si>
    <t>চালঃ সরু</t>
  </si>
  <si>
    <t xml:space="preserve">       মাঝারী</t>
  </si>
  <si>
    <t xml:space="preserve">       মোটা</t>
  </si>
  <si>
    <t>আটা (পলিপ্যাক)</t>
  </si>
  <si>
    <t>আটা (খোলা)</t>
  </si>
  <si>
    <t>4।</t>
  </si>
  <si>
    <t>3।</t>
  </si>
  <si>
    <t>2।</t>
  </si>
  <si>
    <t>1।</t>
  </si>
  <si>
    <t>ডালঃ মশুর (দেশী/আমঃ উন্নণতমানের)</t>
  </si>
  <si>
    <t>,,     মশুর (দেশী/আমঃ সাধারণ)</t>
  </si>
  <si>
    <t>,,     খেসারী</t>
  </si>
  <si>
    <t>ছোলা - কলাই</t>
  </si>
  <si>
    <t>5।</t>
  </si>
  <si>
    <t>ডালঃ মুগ</t>
  </si>
  <si>
    <t>6।</t>
  </si>
  <si>
    <t>তেলঃ সয়াবিন</t>
  </si>
  <si>
    <t>,,       পাম</t>
  </si>
  <si>
    <t>7।</t>
  </si>
  <si>
    <t>মসলাঃ পিয়াজ (দেশী)</t>
  </si>
  <si>
    <t>,,         ,,   (আমদানীকৃত)</t>
  </si>
  <si>
    <t>8।</t>
  </si>
  <si>
    <t>রসুনঃ (দেশী)</t>
  </si>
  <si>
    <t xml:space="preserve">  ,,     ( আমদানীকৃত)</t>
  </si>
  <si>
    <t>9।</t>
  </si>
  <si>
    <t>আদা- (আমদানীকৃত)</t>
  </si>
  <si>
    <t>10।</t>
  </si>
  <si>
    <t>শুকনামরিচ</t>
  </si>
  <si>
    <t>11।</t>
  </si>
  <si>
    <t>কাঁচামরিচ</t>
  </si>
  <si>
    <t>12।</t>
  </si>
  <si>
    <t>মাছঃ রুই - দেশী (1থেকে 2কেজি)</t>
  </si>
  <si>
    <t>,,  কাতল - দেশী (1থেকে 2কেজি)</t>
  </si>
  <si>
    <t>,,  কাতল- আমদানীকৃত (1.5থেকে 3কেজি)</t>
  </si>
  <si>
    <t>,,     রুই- আমদানীকৃত (1.5থেকে 3কেজি)</t>
  </si>
  <si>
    <t>13।</t>
  </si>
  <si>
    <t>মুরগীঃ (দেশী (500গ্রাম থেকে 1কেজি)</t>
  </si>
  <si>
    <t xml:space="preserve"> মুরগী  - ফার্ম (ব্রয়লার)</t>
  </si>
  <si>
    <t>14।</t>
  </si>
  <si>
    <t>চিনি</t>
  </si>
  <si>
    <t>15।</t>
  </si>
  <si>
    <t>লবণ-(আয়োডিনযুক্ত) প্যাকেটজাত</t>
  </si>
  <si>
    <t>16।</t>
  </si>
  <si>
    <t>সবজ্বিঃ (আলু (হল্যান্ড সাদা)</t>
  </si>
  <si>
    <t>বেগুন</t>
  </si>
  <si>
    <t>কাঁচাপেঁপে</t>
  </si>
  <si>
    <t>মিষ্টি কুমড়া</t>
  </si>
  <si>
    <t>পটল</t>
  </si>
  <si>
    <t>সপ্তাহান্তের</t>
  </si>
  <si>
    <t>বাজার দর</t>
  </si>
  <si>
    <t>22/11/2016</t>
  </si>
  <si>
    <t>গত সপ্তাহের</t>
  </si>
  <si>
    <t>15/11/2016</t>
  </si>
  <si>
    <t>শতকরা</t>
  </si>
  <si>
    <t>হ্রাস/বৃদ্ধি</t>
  </si>
  <si>
    <t>(- / +)</t>
  </si>
  <si>
    <t>গত মাসের</t>
  </si>
  <si>
    <t>গত বছরের</t>
  </si>
  <si>
    <t>হ্রাস/ বৃদ্ধি</t>
  </si>
  <si>
    <t>((- /+)</t>
  </si>
  <si>
    <t>ক্র/</t>
  </si>
  <si>
    <t>নং</t>
  </si>
  <si>
    <t>পর্যালোচনা</t>
  </si>
  <si>
    <t>মূল্য হ্রাসপ্রাপ্ত উল্লেখযোগ্য পণ্যসমূহঃ</t>
  </si>
  <si>
    <t>মূল্য বৃদ্ধিপ্রাপ্ত উল্লেখযোগ্য পণ্যসমূহঃ</t>
  </si>
  <si>
    <t>সরবরাহ পরিস্থিতিঃ</t>
  </si>
  <si>
    <t>মূল্য হ্রাস/ বৃদ্ধির কারণঃ</t>
  </si>
  <si>
    <t>কৃষি বিপণন অধিদপ্তর, সিলেট।</t>
  </si>
  <si>
    <t>সহকারী পরিচালক</t>
  </si>
  <si>
    <t>(রেজা শাহবাজ হাদী)</t>
  </si>
  <si>
    <t>উপ-পরিচালকের পক্ষে</t>
  </si>
  <si>
    <t>,,   ইলিশ (400গ্রাম থেকে 800গ্রাম)</t>
  </si>
  <si>
    <t>স্মারক নং-12.02.6091.700.16.026.16-149                                                     তারিখঃ-29/11/2016খ্রিঃ</t>
  </si>
  <si>
    <t xml:space="preserve">বিষয়ঃ- সিলেট বিভাগীয় সদর বাজারের নভেম্বর/2016 পঞ্চম সপ্তাহান্তে (29/11/2016)খ্রিঃ মাসের নিত্য প্রয়োজনীয় ভোগ্যপণ্যের </t>
  </si>
  <si>
    <t>গড়দর</t>
  </si>
  <si>
    <t>29/11/2016</t>
  </si>
  <si>
    <t>সিলেট বিভাগীয় সদর বাজারে সকল পণ্যের সরবরাহ ওমজুদ পরিস্থিতি মোটামুটি স্বাভাবিক আছে।</t>
  </si>
  <si>
    <t>খুচরা গড় বাজার দরের তুলনামুলক বিবরণী-(বাজার দর প্রতি কেজি/লিটার, টাকায় হিসেবে প্রেরণ প্রসংগে।</t>
  </si>
  <si>
    <t>স্মারক নং-12.02.6091.700.16.026.16-168                                                                                                  তারিখঃ-06/12/2016খ্রিঃ</t>
  </si>
  <si>
    <t>বিষয়ঃ- সিলেট বিভাগীয় সদর বাজারের ডিসেম্বর /2016 প্রথম সপ্তাহান্তে (06/12/2016)খ্রিঃ মাসের নিত্য প্রয়োজনীয় ভোগ্যপণ্যের সাপ্তাহিক, মাসিক ও বাৎসরিক</t>
  </si>
  <si>
    <t>উপরোল্লিখিত তথ্য পর্যালোচনা করে দেখা যায়, চলতি সপ্তাহে সিলেট বিভাগীয় বাজারে চাল সরু, চাল মাঝারী, আটা পলিপ্যাক,</t>
  </si>
  <si>
    <t xml:space="preserve">আটা খোলা, ছোলা কলাই, শুকনা মরিচ, রুই দেশী,কাতল, ইলিশ মাছ, আলু পটল,স্থিতিশীল আছে। </t>
  </si>
  <si>
    <t>অন্যান্য পণ্যসমূহের মূল্য কিছুটা হ্রাস বা বৃদ্ধি পেয়েছে।</t>
  </si>
  <si>
    <t xml:space="preserve">গত সপ্তাহের তূলনায় চলতি সপ্তাহে মশুর ডাল উন্নতমানের, ডাল খেসারী, তৈল সয়াবিন, রসুন দেশী, আদা আমদানী,  </t>
  </si>
  <si>
    <t>রুই মাছ আমদানী, কাচা পেপে এবং মিষ্টি কুমড়া কিচুটা বৃদ্ধি পেয়েছে।</t>
  </si>
  <si>
    <t>চাল মোটা, মশুর দেশী সাধারণ, ডাল মুগ, তৈল পাম, পেয়াজ আমদানী, রসুন আমদানী, কাচামরিচ, মুরগী দেশী, চিনি, বেগুন,</t>
  </si>
  <si>
    <t>কিছুটা হ্রাস পেয়েছে।</t>
  </si>
  <si>
    <t xml:space="preserve">চাহিদার তুলনার সরবরাহ কম থাকার কারণে মশুর ডাল উন্নতমানের, ডাল খেসারী, তৈল সয়াবিন, রসুন দেশী, আদা আমদানী,  </t>
  </si>
  <si>
    <t>রুই মাছ আমদানী, কাচা পেপে এবং মিষ্টি কুমড়া কিচুটা বৃদ্ধি পেয়েছে।অপরদিকে সরবরাহ সন্তোষজনক থাকায় চাল মোটা,</t>
  </si>
  <si>
    <t>হ্রাস পেয়েছে।</t>
  </si>
  <si>
    <t xml:space="preserve"> মশুর দেশী সাধারণ, ডাল মুগ, তৈল পাম, পেয়াজ আমদানী, রসুন আমদানী, কাচামরিচ, মুরগী দেশী, চিনি, বেগুন,  কিছুটা </t>
  </si>
  <si>
    <t>১। মহাপরিচালক, কৃষি বিপণন অধিদপ্তর, ঢাকা।</t>
  </si>
  <si>
    <t>২। অফিস কপি।</t>
  </si>
  <si>
    <t>(মোঃ ফরহাদ হোসেন)</t>
  </si>
  <si>
    <t>অফিস সহকারী</t>
  </si>
  <si>
    <t>গড় দর</t>
  </si>
  <si>
    <t>সিলেট বিভাগীয় সদর বাজারে সকল পণ্যের সরবরাহ ও মজুদ পরিস্থিতি মোটামুটি স্বাভাবিক আছে।</t>
  </si>
  <si>
    <t>পরিমাপ</t>
  </si>
  <si>
    <t>আটা (প্যাকেট)</t>
  </si>
  <si>
    <t>তেলঃ সয়াবিন (খোলা)</t>
  </si>
  <si>
    <t>,,       পাম (খোলা)</t>
  </si>
  <si>
    <t>মোরগ-মুরগি -(দেশী)</t>
  </si>
  <si>
    <t>মোরগ-মুরগি-(কক/সোঃ)</t>
  </si>
  <si>
    <t>ডিম মুরগি-(দেশী)</t>
  </si>
  <si>
    <t>,,      মুরগি -(ফার্ম)</t>
  </si>
  <si>
    <t>লবণ-(প্যাকেট)</t>
  </si>
  <si>
    <t xml:space="preserve">সবজ্বিঃ আলু </t>
  </si>
  <si>
    <t xml:space="preserve">  ,,      কাঁচাপেঁপে</t>
  </si>
  <si>
    <t xml:space="preserve">  ,,       বেগুন</t>
  </si>
  <si>
    <t xml:space="preserve">  ,,     পটল</t>
  </si>
  <si>
    <t xml:space="preserve">  ,,   মিষ্টি কুমড়া</t>
  </si>
  <si>
    <t>প্রতি কেজি</t>
  </si>
  <si>
    <t>,,</t>
  </si>
  <si>
    <t>প্রতি লিটার</t>
  </si>
  <si>
    <t>৪ টি</t>
  </si>
  <si>
    <t>চাল -  মাঝারী</t>
  </si>
  <si>
    <t>চাল -    মোটা</t>
  </si>
  <si>
    <t>(- /+)</t>
  </si>
  <si>
    <t xml:space="preserve"> </t>
  </si>
  <si>
    <t xml:space="preserve">  গণপ্রজাতন্ত্রী বাংলাদেশ সরকার    </t>
  </si>
  <si>
    <t>চাল-(সরু মিনিকেট)</t>
  </si>
  <si>
    <t>চালঃ( সরু নাজির)</t>
  </si>
  <si>
    <t>ডালঃ মশুর (দেশী)</t>
  </si>
  <si>
    <t xml:space="preserve">ডালঃ মুগ </t>
  </si>
  <si>
    <t>,,  মশুর (আমঃ/ দেশ)</t>
  </si>
  <si>
    <t>,,         ,,   (আমঃ/দেশ)</t>
  </si>
  <si>
    <t xml:space="preserve">  ,,     ( আমঃ/দেশ)</t>
  </si>
  <si>
    <t>আদা-  (আমঃ/দেশ)</t>
  </si>
  <si>
    <t>শুকনামরিচ (দেশী)</t>
  </si>
  <si>
    <t>শুকনামরিচ (আমঃ/দেশ)</t>
  </si>
  <si>
    <t>মাছঃ রুই -দেশী(১-২কেজি)</t>
  </si>
  <si>
    <t>,, রুই-(আমঃ/দেশ,২-৩ কেঃ)</t>
  </si>
  <si>
    <t>,,  কাতল - দেশী(১-২ কেজি)</t>
  </si>
  <si>
    <t>,, কাতল-(আমঃ/দেশ,২-৩ কেঃ)</t>
  </si>
  <si>
    <t>,,   ইলিশ (৪০০-৮০০ গ্রাম)</t>
  </si>
  <si>
    <t>মোরগ-মুরগি-ফার্ম (ব্রয়লার)</t>
  </si>
  <si>
    <t>বিভাগীয় উপপরিচালকের কার্যালয়</t>
  </si>
  <si>
    <t>উপপরিচালকের পক্ষে</t>
  </si>
  <si>
    <t>(মোঃ জাহাঙ্গীর হোসেন)</t>
  </si>
  <si>
    <t>উপপরিচালক (দায়িত্বপ্রাপ্ত)</t>
  </si>
  <si>
    <r>
      <t>স্মারক নং-১২.০২.৬০৯১.৭০০.১৬.০২৬.১৬. ৫৫৬</t>
    </r>
    <r>
      <rPr>
        <sz val="10"/>
        <color indexed="8"/>
        <rFont val="NikoshBAN"/>
        <family val="0"/>
      </rPr>
      <t xml:space="preserve">                                                                                                                 তারিখঃ ২২/০9/২০২০খ্রিঃ</t>
    </r>
  </si>
  <si>
    <t xml:space="preserve"> ২২/০9/২০২০</t>
  </si>
  <si>
    <t xml:space="preserve"> ১৫/০9/২০২০</t>
  </si>
  <si>
    <t xml:space="preserve">বিষয়ঃ- সিলেট বিভাগীয় সদর বাজারের সেপ্টেম্বর/২০২০ খ্রি মাসের ৪র্থ সপ্তাহান্তে (২২/০9/২০২০)খ্রিঃ মাসের নিত্য প্রয়োজনীয় ভোগ্যপণ্যের সাপ্তাহিক, মাসিক ও বাৎরিক খুচরা গড় বাজার দরের তুলনামূলক বিবরণী- (বাজার দর প্রতি কেজি/ লিটার, টাকায় হিসেবে প্রেরণ প্রসংগে। </t>
  </si>
  <si>
    <t>১৮/8/2020</t>
  </si>
  <si>
    <t>1৭/9/2019</t>
  </si>
  <si>
    <t>উপরোল্লিখিত তথ্য পর্যালোচনা করে দেখা যায়, চলতি সপ্তাহে-চাউল মিনিকেট, মাঝালী, ডাল মশুর দেশী, পিয়াজ আমদানী, রসুন, আদা, মাছ-ইলিশ ও পটল এর মূল্য কিছুটা হ্রাস বা বৃদ্ধি পেয়েছে। এছাড়া অন্যান্য সকল পণ্যের মূল্য স্থিতিশীল আছে।</t>
  </si>
  <si>
    <t xml:space="preserve">গত সপ্তাহের তুলনায় চলতি সাপ্তাহে  - চাল সরু মিনিকেট-২.৬৩%, মাঝারী-৭.৫৩%, ডাল-মসুর দেশী-২.০৪%,রসুন দেশী-৯.০৯%, রসুন আমদানী-৬.৯০%, মাছ-ইলিশ-৩.৫৭% টাকা হরে মূল্য  বৃদ্ধি পেয়েছে। </t>
  </si>
  <si>
    <t>গত সপ্তাহের তুলনায় চলতি সাপ্তাহে প্রতিকেজি পিয়াজ-১.৪৮%,আদা-৩.৪৫% ও পটল-১১.৭৬% টাকা হারে মূল্য হ্রাস পেয়েছে।</t>
  </si>
  <si>
    <t>চাহিদার তুলনায় সরবরাহ কম থাকার কারণে চলতি সপ্তাহে - চাল সরু মিনিকেট, চাল মাঝারী, মসুর ডাল দেশী, রসুন ও মাছ ইলিশ এর  মূল্য সামান্য বৃদ্ধি পেয়েছে । চাহিদার তুলনায় সরবরাহ বেশী থাকার কারণে চলতি সপ্তাহে - পিয়াজ দেশী, আদা ও পটল এর  মূল্য সামান্য হ্রাস পেয়েছে ।</t>
  </si>
  <si>
    <t>উপ-পরিচালক(দায়িত্বপ্রাপ্ত)</t>
  </si>
  <si>
    <t>ক্র:নং</t>
  </si>
  <si>
    <t>প্রতিকেজি</t>
  </si>
  <si>
    <t>প্রতিলিটার</t>
  </si>
  <si>
    <t>চাল - মাঝারী</t>
  </si>
  <si>
    <t>চাল - মোটা</t>
  </si>
  <si>
    <t xml:space="preserve">                                 (মোঃ জাহাঙ্গীর হোসেন)</t>
  </si>
  <si>
    <t xml:space="preserve">     উপ-পরিচালক(দায়িত্বপ্রাপ্ত)</t>
  </si>
  <si>
    <t>কৃষি বিপণন অধিদপ্তর, সিলেট বিভাগ, সিলেট।</t>
  </si>
  <si>
    <t>16.03.2021</t>
  </si>
  <si>
    <t>টমেটো</t>
  </si>
  <si>
    <r>
      <t>স্মারক নং-১২.০২.৬০৯১.৭০০.১৬.০২৬.১৬.2৮৮</t>
    </r>
    <r>
      <rPr>
        <b/>
        <sz val="10"/>
        <color indexed="8"/>
        <rFont val="NikoshBAN"/>
        <family val="0"/>
      </rPr>
      <t xml:space="preserve">                                                                        তারিখঃ 23/০3/২০২১খ্রিঃ</t>
    </r>
  </si>
  <si>
    <t xml:space="preserve">বিষয়ঃ- সিলেট বিভাগীয় সদর বাজারের মার্চ/২০২১ খ্রি: মাসের ৪র্থ সপ্তাহান্তে (23/০3/২০২১)খ্রিঃ মাসের নিত্য প্রয়োজনীয় ভোগ্যপণ্যের সাপ্তাহিক, মাসিক ও বাৎরিক খুচরা গড় বাজার দরের তুলনামূলক বিবরণী- (বাজার দর প্রতি কেজি/ লিটার, টাকায় হিসেবে প্রেরণ প্রসংগে। </t>
  </si>
  <si>
    <t>23.03.2021</t>
  </si>
  <si>
    <t>24.০3.২০২০</t>
  </si>
  <si>
    <t>,,  মশুর (আমঃ/ দেশী)</t>
  </si>
  <si>
    <t>23.02.২০২1</t>
  </si>
  <si>
    <t>উপরোল্লিখিত তথ্য পর্যালোচনা করে দেখা যায়, চলতি সপ্তাহে- সকল প্রকার চাল, আটা প্যাকেট, সকল প্রকার ডাল, সকল প্রকার ভোজ্য তেল, পেঁয়াজ (সকল), আদা, শুকনা মরিচ, ব্রয়লার মুরগি, ডিম (দেশী), চিনি, লবণ, আলু, বেগুন, মিষ্টি কুমড়া এর মূল্য হ্রাস-বৃদ্ধি পেয়েছে। এছাড়া অন্যান্য সকল পণ্যের মূল্য স্থিতিশীল আছে।</t>
  </si>
  <si>
    <t xml:space="preserve">গত সপ্তাহের তুলনায় চলতি সাপ্তাহে প্রতিকেজি- আটা (প্যাকেট) 2.99%, মুগ ডাল 2.08%, সয়াবিন তেল প্রতি লি: (খোলা) 1.13%, পাম তেল (খোলা) 1.75%, আদা (আম/দেশী) 5.88%, শুকনা মরিচ (আম/দেশী) 2.04%, ডিম মুরগি (দেশী) 12.36%, লবণ (প্যাকেট) 3.64%, সবজি আলু 12.90%, সবজি বেগুন 33.33% হারে মূল্য বৃদ্ধি পেয়েছে। </t>
  </si>
  <si>
    <t>গত সপ্তাহের তুলনায় চলতি সপ্তাহে কেজি- চাল- নাজির 2.31%, সরু মিনিকেট 1.72%, মাঝারি 2.78%, মোটা 1.96%, মশুর ডাল দেশী 2.44%, খেসারি ডাল 8.24%, পেঁয়াজ- দেশী 5.88%, আম 17.91%, ব্রয়লার মুরগি 3.33%, চিনি প্রতি কেজি 1.45%, মিষ্টি কুমড়া 12.90% হারে মূল্য হ্রাস পেয়েছে।</t>
  </si>
  <si>
    <t>চাহিদার তুলনায় সরবরাহ কম থাকায় সিলেট সদর বাজারে গত সপ্তাহের তুলনায় চলতি সপ্তাহে -  আটা (প্যাকেট), মুগ ডাল, সয়াবিন তেল প্রতি লি: (খোলা), পাম তেল (খোলা), আদা (আম/দেশী), শুকনা মরিচ (আম/দেশী), ডিম মুরগি (দেশী), লবণ (প্যাকেট), সবজি আলু, সবজি বেগুন এর মূল্য  সামান্য বৃদ্ধি পেয়েছে।  চাহিদার তুলনায় সরবরাহ বেশী থাকার কারণে  চলতি সপ্তাহে চাল- নাজির, সরু মিনিকেট, মাঝারি, মোটা, মশুর ডাল দেশী, খেসারি ডাল, পেঁয়াজ- দেশী/আম, ব্রয়লার মুরগি, চিনি প্রতি কেজি, মিষ্টি কুমড়া এর মূল্য সামান্য হ্রাস পেয়েছে ।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</si>
</sst>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5000000]mm/dd/yyyy"/>
    <numFmt numFmtId="173" formatCode="[$-5000445]0.00"/>
    <numFmt numFmtId="174" formatCode="[$-5000445]0"/>
    <numFmt numFmtId="175" formatCode="[$-5000445]0.#"/>
    <numFmt numFmtId="176" formatCode="mmm\-yyyy"/>
    <numFmt numFmtId="177" formatCode="[$-5000445]0.##"/>
    <numFmt numFmtId="178" formatCode="[$-5000000]dd/mm/yyyy"/>
    <numFmt numFmtId="179" formatCode="[$-809]dd\ mmmm\ yyyy"/>
    <numFmt numFmtId="180" formatCode="[$-5000000]dd/mm/yy"/>
    <numFmt numFmtId="181" formatCode="[$-409]dddd\,\ dd\ mmmm\,\ yyyy"/>
    <numFmt numFmtId="182" formatCode="[$-409]h:mm:ss\ AM/PM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NikoshBAN"/>
      <family val="0"/>
    </font>
    <font>
      <b/>
      <sz val="10"/>
      <color indexed="8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ikosh"/>
      <family val="0"/>
    </font>
    <font>
      <sz val="10"/>
      <color indexed="8"/>
      <name val="SutonnyMJ"/>
      <family val="0"/>
    </font>
    <font>
      <sz val="10"/>
      <color indexed="8"/>
      <name val="Nikosh"/>
      <family val="0"/>
    </font>
    <font>
      <sz val="10"/>
      <color indexed="10"/>
      <name val="Nikosh"/>
      <family val="0"/>
    </font>
    <font>
      <sz val="14"/>
      <color indexed="8"/>
      <name val="Nikosh"/>
      <family val="0"/>
    </font>
    <font>
      <sz val="14"/>
      <color indexed="8"/>
      <name val="Calibri"/>
      <family val="2"/>
    </font>
    <font>
      <sz val="11"/>
      <color indexed="8"/>
      <name val="NikoshBAN"/>
      <family val="0"/>
    </font>
    <font>
      <sz val="9"/>
      <color indexed="8"/>
      <name val="NikoshBAN"/>
      <family val="0"/>
    </font>
    <font>
      <b/>
      <u val="single"/>
      <sz val="11"/>
      <color indexed="8"/>
      <name val="NikoshBAN"/>
      <family val="0"/>
    </font>
    <font>
      <sz val="8"/>
      <color indexed="8"/>
      <name val="NikoshBAN"/>
      <family val="0"/>
    </font>
    <font>
      <sz val="12"/>
      <color indexed="8"/>
      <name val="NikoshBAN"/>
      <family val="0"/>
    </font>
    <font>
      <b/>
      <sz val="11"/>
      <color indexed="8"/>
      <name val="NikoshBAN"/>
      <family val="0"/>
    </font>
    <font>
      <b/>
      <sz val="8"/>
      <color indexed="8"/>
      <name val="NikoshBAN"/>
      <family val="0"/>
    </font>
    <font>
      <b/>
      <sz val="9"/>
      <color indexed="8"/>
      <name val="NikoshBAN"/>
      <family val="0"/>
    </font>
    <font>
      <sz val="9"/>
      <color indexed="8"/>
      <name val="Nikosh"/>
      <family val="0"/>
    </font>
    <font>
      <b/>
      <u val="single"/>
      <sz val="11"/>
      <color indexed="8"/>
      <name val="Nikosh"/>
      <family val="0"/>
    </font>
    <font>
      <b/>
      <u val="single"/>
      <sz val="10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"/>
      <family val="0"/>
    </font>
    <font>
      <sz val="10"/>
      <color theme="1"/>
      <name val="SutonnyMJ"/>
      <family val="0"/>
    </font>
    <font>
      <sz val="10"/>
      <color theme="1"/>
      <name val="Nikosh"/>
      <family val="0"/>
    </font>
    <font>
      <sz val="10"/>
      <color rgb="FFFF0000"/>
      <name val="Nikosh"/>
      <family val="0"/>
    </font>
    <font>
      <sz val="14"/>
      <color theme="1"/>
      <name val="Nikosh"/>
      <family val="0"/>
    </font>
    <font>
      <sz val="14"/>
      <color theme="1"/>
      <name val="Calibri"/>
      <family val="2"/>
    </font>
    <font>
      <sz val="11"/>
      <color theme="1"/>
      <name val="NikoshBAN"/>
      <family val="0"/>
    </font>
    <font>
      <sz val="9"/>
      <color theme="1"/>
      <name val="NikoshBAN"/>
      <family val="0"/>
    </font>
    <font>
      <sz val="10"/>
      <color theme="1"/>
      <name val="NikoshBAN"/>
      <family val="0"/>
    </font>
    <font>
      <b/>
      <u val="single"/>
      <sz val="11"/>
      <color theme="1"/>
      <name val="NikoshBAN"/>
      <family val="0"/>
    </font>
    <font>
      <sz val="8"/>
      <color theme="1"/>
      <name val="NikoshBAN"/>
      <family val="0"/>
    </font>
    <font>
      <sz val="12"/>
      <color theme="1"/>
      <name val="NikoshBAN"/>
      <family val="0"/>
    </font>
    <font>
      <b/>
      <sz val="11"/>
      <color theme="1"/>
      <name val="NikoshBAN"/>
      <family val="0"/>
    </font>
    <font>
      <b/>
      <sz val="8"/>
      <color theme="1"/>
      <name val="NikoshBAN"/>
      <family val="0"/>
    </font>
    <font>
      <b/>
      <sz val="9"/>
      <color theme="1"/>
      <name val="NikoshBAN"/>
      <family val="0"/>
    </font>
    <font>
      <b/>
      <sz val="10"/>
      <color theme="1"/>
      <name val="NikoshBAN"/>
      <family val="0"/>
    </font>
    <font>
      <sz val="9"/>
      <color theme="1"/>
      <name val="Nikosh"/>
      <family val="0"/>
    </font>
    <font>
      <b/>
      <u val="single"/>
      <sz val="11"/>
      <color theme="1"/>
      <name val="Nikosh"/>
      <family val="0"/>
    </font>
    <font>
      <b/>
      <u val="single"/>
      <sz val="10"/>
      <color theme="1"/>
      <name val="NikoshB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/>
    </xf>
    <xf numFmtId="2" fontId="59" fillId="0" borderId="10" xfId="0" applyNumberFormat="1" applyFont="1" applyBorder="1" applyAlignment="1">
      <alignment/>
    </xf>
    <xf numFmtId="2" fontId="57" fillId="0" borderId="10" xfId="0" applyNumberFormat="1" applyFont="1" applyBorder="1" applyAlignment="1">
      <alignment/>
    </xf>
    <xf numFmtId="2" fontId="58" fillId="0" borderId="10" xfId="0" applyNumberFormat="1" applyFont="1" applyBorder="1" applyAlignment="1">
      <alignment/>
    </xf>
    <xf numFmtId="2" fontId="57" fillId="0" borderId="0" xfId="0" applyNumberFormat="1" applyFont="1" applyAlignment="1">
      <alignment/>
    </xf>
    <xf numFmtId="2" fontId="59" fillId="0" borderId="10" xfId="42" applyNumberFormat="1" applyFont="1" applyBorder="1" applyAlignment="1">
      <alignment/>
    </xf>
    <xf numFmtId="2" fontId="59" fillId="0" borderId="10" xfId="42" applyNumberFormat="1" applyFont="1" applyBorder="1" applyAlignment="1">
      <alignment horizontal="right"/>
    </xf>
    <xf numFmtId="2" fontId="60" fillId="0" borderId="10" xfId="42" applyNumberFormat="1" applyFont="1" applyBorder="1" applyAlignment="1">
      <alignment/>
    </xf>
    <xf numFmtId="2" fontId="60" fillId="0" borderId="10" xfId="0" applyNumberFormat="1" applyFont="1" applyBorder="1" applyAlignment="1">
      <alignment/>
    </xf>
    <xf numFmtId="0" fontId="57" fillId="0" borderId="0" xfId="0" applyFont="1" applyAlignment="1">
      <alignment vertical="center"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9" fillId="0" borderId="11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2" fontId="59" fillId="0" borderId="10" xfId="0" applyNumberFormat="1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2" fontId="58" fillId="0" borderId="10" xfId="0" applyNumberFormat="1" applyFont="1" applyBorder="1" applyAlignment="1">
      <alignment vertical="center"/>
    </xf>
    <xf numFmtId="2" fontId="59" fillId="0" borderId="10" xfId="42" applyNumberFormat="1" applyFont="1" applyBorder="1" applyAlignment="1">
      <alignment vertical="center"/>
    </xf>
    <xf numFmtId="2" fontId="60" fillId="0" borderId="10" xfId="42" applyNumberFormat="1" applyFont="1" applyBorder="1" applyAlignment="1">
      <alignment vertical="center"/>
    </xf>
    <xf numFmtId="2" fontId="60" fillId="0" borderId="1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14" fontId="58" fillId="0" borderId="10" xfId="0" applyNumberFormat="1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2" fontId="57" fillId="0" borderId="0" xfId="0" applyNumberFormat="1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61" fillId="0" borderId="11" xfId="0" applyFont="1" applyBorder="1" applyAlignment="1">
      <alignment horizontal="center" vertical="center"/>
    </xf>
    <xf numFmtId="174" fontId="6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61" fillId="0" borderId="11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5" fillId="0" borderId="11" xfId="0" applyFont="1" applyBorder="1" applyAlignment="1">
      <alignment vertical="center"/>
    </xf>
    <xf numFmtId="0" fontId="65" fillId="0" borderId="11" xfId="0" applyFont="1" applyBorder="1" applyAlignment="1">
      <alignment horizontal="center" vertical="center"/>
    </xf>
    <xf numFmtId="2" fontId="65" fillId="0" borderId="11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/>
    </xf>
    <xf numFmtId="0" fontId="65" fillId="0" borderId="13" xfId="0" applyFont="1" applyBorder="1" applyAlignment="1">
      <alignment vertical="center"/>
    </xf>
    <xf numFmtId="0" fontId="65" fillId="0" borderId="12" xfId="0" applyFont="1" applyBorder="1" applyAlignment="1">
      <alignment horizontal="center" vertical="center"/>
    </xf>
    <xf numFmtId="2" fontId="65" fillId="0" borderId="12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/>
    </xf>
    <xf numFmtId="174" fontId="65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65" fillId="0" borderId="12" xfId="0" applyFont="1" applyBorder="1" applyAlignment="1">
      <alignment vertical="center"/>
    </xf>
    <xf numFmtId="172" fontId="65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174" fontId="65" fillId="0" borderId="10" xfId="0" applyNumberFormat="1" applyFont="1" applyBorder="1" applyAlignment="1">
      <alignment vertical="center"/>
    </xf>
    <xf numFmtId="173" fontId="65" fillId="0" borderId="10" xfId="0" applyNumberFormat="1" applyFont="1" applyBorder="1" applyAlignment="1">
      <alignment/>
    </xf>
    <xf numFmtId="173" fontId="63" fillId="0" borderId="10" xfId="0" applyNumberFormat="1" applyFont="1" applyBorder="1" applyAlignment="1">
      <alignment/>
    </xf>
    <xf numFmtId="2" fontId="63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2" fontId="65" fillId="0" borderId="0" xfId="0" applyNumberFormat="1" applyFont="1" applyBorder="1" applyAlignment="1">
      <alignment/>
    </xf>
    <xf numFmtId="174" fontId="63" fillId="0" borderId="0" xfId="0" applyNumberFormat="1" applyFont="1" applyAlignment="1">
      <alignment/>
    </xf>
    <xf numFmtId="0" fontId="63" fillId="0" borderId="0" xfId="0" applyFont="1" applyAlignment="1">
      <alignment horizontal="center"/>
    </xf>
    <xf numFmtId="174" fontId="63" fillId="0" borderId="0" xfId="0" applyNumberFormat="1" applyFont="1" applyAlignment="1">
      <alignment horizontal="center"/>
    </xf>
    <xf numFmtId="174" fontId="65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173" fontId="67" fillId="0" borderId="0" xfId="0" applyNumberFormat="1" applyFont="1" applyBorder="1" applyAlignment="1">
      <alignment/>
    </xf>
    <xf numFmtId="0" fontId="6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2" fontId="63" fillId="0" borderId="10" xfId="0" applyNumberFormat="1" applyFont="1" applyBorder="1" applyAlignment="1">
      <alignment/>
    </xf>
    <xf numFmtId="0" fontId="63" fillId="0" borderId="13" xfId="0" applyFont="1" applyBorder="1" applyAlignment="1">
      <alignment/>
    </xf>
    <xf numFmtId="0" fontId="65" fillId="0" borderId="10" xfId="0" applyFont="1" applyBorder="1" applyAlignment="1">
      <alignment/>
    </xf>
    <xf numFmtId="2" fontId="65" fillId="0" borderId="10" xfId="0" applyNumberFormat="1" applyFont="1" applyBorder="1" applyAlignment="1">
      <alignment/>
    </xf>
    <xf numFmtId="0" fontId="65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172" fontId="64" fillId="0" borderId="10" xfId="0" applyNumberFormat="1" applyFont="1" applyBorder="1" applyAlignment="1">
      <alignment horizontal="center" vertical="center"/>
    </xf>
    <xf numFmtId="0" fontId="63" fillId="0" borderId="0" xfId="0" applyNumberFormat="1" applyFont="1" applyAlignment="1">
      <alignment/>
    </xf>
    <xf numFmtId="0" fontId="69" fillId="0" borderId="0" xfId="0" applyFont="1" applyAlignment="1">
      <alignment vertical="center"/>
    </xf>
    <xf numFmtId="0" fontId="69" fillId="0" borderId="0" xfId="0" applyFont="1" applyAlignment="1">
      <alignment/>
    </xf>
    <xf numFmtId="0" fontId="70" fillId="0" borderId="0" xfId="0" applyFont="1" applyAlignment="1">
      <alignment vertic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172" fontId="71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2" fontId="71" fillId="0" borderId="11" xfId="0" applyNumberFormat="1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2" fontId="71" fillId="0" borderId="12" xfId="0" applyNumberFormat="1" applyFont="1" applyBorder="1" applyAlignment="1">
      <alignment horizontal="center" vertical="center"/>
    </xf>
    <xf numFmtId="174" fontId="71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/>
    </xf>
    <xf numFmtId="174" fontId="71" fillId="0" borderId="10" xfId="0" applyNumberFormat="1" applyFont="1" applyBorder="1" applyAlignment="1">
      <alignment vertical="center"/>
    </xf>
    <xf numFmtId="173" fontId="71" fillId="0" borderId="10" xfId="0" applyNumberFormat="1" applyFont="1" applyBorder="1" applyAlignment="1">
      <alignment horizontal="center" vertical="center"/>
    </xf>
    <xf numFmtId="173" fontId="71" fillId="0" borderId="10" xfId="0" applyNumberFormat="1" applyFont="1" applyBorder="1" applyAlignment="1">
      <alignment horizontal="center"/>
    </xf>
    <xf numFmtId="174" fontId="71" fillId="0" borderId="10" xfId="0" applyNumberFormat="1" applyFont="1" applyBorder="1" applyAlignment="1">
      <alignment/>
    </xf>
    <xf numFmtId="0" fontId="59" fillId="0" borderId="1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top"/>
    </xf>
    <xf numFmtId="0" fontId="74" fillId="0" borderId="1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74" fillId="0" borderId="10" xfId="0" applyFont="1" applyBorder="1" applyAlignment="1">
      <alignment horizont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73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7" fillId="0" borderId="22" xfId="0" applyFont="1" applyBorder="1" applyAlignment="1">
      <alignment vertical="center" wrapText="1"/>
    </xf>
    <xf numFmtId="0" fontId="67" fillId="0" borderId="23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67" fillId="0" borderId="10" xfId="0" applyFont="1" applyBorder="1" applyAlignment="1">
      <alignment horizontal="left" vertical="center" wrapText="1"/>
    </xf>
    <xf numFmtId="0" fontId="65" fillId="0" borderId="22" xfId="0" applyFont="1" applyBorder="1" applyAlignment="1">
      <alignment horizontal="left" vertical="center"/>
    </xf>
    <xf numFmtId="0" fontId="65" fillId="0" borderId="23" xfId="0" applyFont="1" applyBorder="1" applyAlignment="1">
      <alignment horizontal="left" vertical="center"/>
    </xf>
    <xf numFmtId="0" fontId="65" fillId="0" borderId="24" xfId="0" applyFont="1" applyBorder="1" applyAlignment="1">
      <alignment horizontal="left" vertical="center"/>
    </xf>
    <xf numFmtId="0" fontId="65" fillId="0" borderId="22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64" fillId="0" borderId="0" xfId="0" applyFont="1" applyAlignment="1">
      <alignment horizontal="center"/>
    </xf>
    <xf numFmtId="0" fontId="63" fillId="0" borderId="22" xfId="0" applyFont="1" applyBorder="1" applyAlignment="1">
      <alignment/>
    </xf>
    <xf numFmtId="0" fontId="63" fillId="0" borderId="23" xfId="0" applyFont="1" applyBorder="1" applyAlignment="1">
      <alignment/>
    </xf>
    <xf numFmtId="0" fontId="63" fillId="0" borderId="24" xfId="0" applyFont="1" applyBorder="1" applyAlignment="1">
      <alignment/>
    </xf>
    <xf numFmtId="0" fontId="63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63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left" vertical="top" wrapText="1"/>
    </xf>
    <xf numFmtId="0" fontId="67" fillId="0" borderId="23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4" xfId="0" applyNumberFormat="1" applyFont="1" applyBorder="1" applyAlignment="1">
      <alignment horizontal="left" vertical="top" wrapText="1"/>
    </xf>
    <xf numFmtId="0" fontId="67" fillId="0" borderId="15" xfId="0" applyNumberFormat="1" applyFont="1" applyBorder="1" applyAlignment="1">
      <alignment horizontal="left" vertical="top" wrapText="1"/>
    </xf>
    <xf numFmtId="0" fontId="67" fillId="0" borderId="16" xfId="0" applyNumberFormat="1" applyFont="1" applyBorder="1" applyAlignment="1">
      <alignment horizontal="left" vertical="top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22" xfId="0" applyFont="1" applyBorder="1" applyAlignment="1">
      <alignment vertical="center"/>
    </xf>
    <xf numFmtId="0" fontId="65" fillId="0" borderId="23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top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63" fillId="0" borderId="20" xfId="0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1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top"/>
    </xf>
    <xf numFmtId="0" fontId="72" fillId="0" borderId="0" xfId="0" applyFont="1" applyAlignment="1">
      <alignment vertical="center"/>
    </xf>
    <xf numFmtId="0" fontId="72" fillId="0" borderId="0" xfId="0" applyFont="1" applyAlignment="1">
      <alignment vertical="center" wrapText="1"/>
    </xf>
    <xf numFmtId="0" fontId="69" fillId="0" borderId="20" xfId="0" applyFont="1" applyBorder="1" applyAlignment="1">
      <alignment vertical="center" wrapText="1"/>
    </xf>
    <xf numFmtId="0" fontId="71" fillId="0" borderId="14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0" xfId="0" applyFont="1" applyBorder="1" applyAlignment="1">
      <alignment vertical="center"/>
    </xf>
    <xf numFmtId="0" fontId="71" fillId="0" borderId="22" xfId="0" applyFont="1" applyBorder="1" applyAlignment="1">
      <alignment horizontal="left" vertical="center"/>
    </xf>
    <xf numFmtId="0" fontId="71" fillId="0" borderId="23" xfId="0" applyFont="1" applyBorder="1" applyAlignment="1">
      <alignment horizontal="left" vertical="center"/>
    </xf>
    <xf numFmtId="0" fontId="71" fillId="0" borderId="24" xfId="0" applyFont="1" applyBorder="1" applyAlignment="1">
      <alignment horizontal="left" vertical="center"/>
    </xf>
    <xf numFmtId="0" fontId="70" fillId="0" borderId="22" xfId="0" applyNumberFormat="1" applyFont="1" applyBorder="1" applyAlignment="1">
      <alignment horizontal="left" vertical="center" wrapText="1"/>
    </xf>
    <xf numFmtId="0" fontId="70" fillId="0" borderId="23" xfId="0" applyNumberFormat="1" applyFont="1" applyBorder="1" applyAlignment="1">
      <alignment horizontal="left" vertical="center" wrapText="1"/>
    </xf>
    <xf numFmtId="0" fontId="70" fillId="0" borderId="24" xfId="0" applyNumberFormat="1" applyFont="1" applyBorder="1" applyAlignment="1">
      <alignment horizontal="left" vertical="center" wrapText="1"/>
    </xf>
    <xf numFmtId="0" fontId="71" fillId="0" borderId="22" xfId="0" applyFont="1" applyBorder="1" applyAlignment="1">
      <alignment vertical="center"/>
    </xf>
    <xf numFmtId="0" fontId="71" fillId="0" borderId="23" xfId="0" applyFont="1" applyBorder="1" applyAlignment="1">
      <alignment vertical="center"/>
    </xf>
    <xf numFmtId="0" fontId="71" fillId="0" borderId="24" xfId="0" applyFont="1" applyBorder="1" applyAlignment="1">
      <alignment vertical="center"/>
    </xf>
    <xf numFmtId="0" fontId="70" fillId="0" borderId="22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left" vertical="top" wrapText="1"/>
    </xf>
    <xf numFmtId="0" fontId="70" fillId="0" borderId="23" xfId="0" applyFont="1" applyBorder="1" applyAlignment="1">
      <alignment horizontal="left" vertical="top" wrapText="1"/>
    </xf>
    <xf numFmtId="0" fontId="70" fillId="0" borderId="24" xfId="0" applyFont="1" applyBorder="1" applyAlignment="1">
      <alignment horizontal="left" vertical="top" wrapText="1"/>
    </xf>
    <xf numFmtId="0" fontId="71" fillId="0" borderId="22" xfId="0" applyFont="1" applyBorder="1" applyAlignment="1">
      <alignment vertical="center" wrapText="1"/>
    </xf>
    <xf numFmtId="0" fontId="71" fillId="0" borderId="23" xfId="0" applyFont="1" applyBorder="1" applyAlignment="1">
      <alignment vertical="center" wrapText="1"/>
    </xf>
    <xf numFmtId="0" fontId="71" fillId="0" borderId="24" xfId="0" applyFont="1" applyBorder="1" applyAlignment="1">
      <alignment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/>
    </xf>
    <xf numFmtId="0" fontId="70" fillId="0" borderId="14" xfId="0" applyFont="1" applyBorder="1" applyAlignment="1">
      <alignment wrapText="1"/>
    </xf>
    <xf numFmtId="0" fontId="70" fillId="0" borderId="15" xfId="0" applyFont="1" applyBorder="1" applyAlignment="1">
      <alignment wrapText="1"/>
    </xf>
    <xf numFmtId="0" fontId="70" fillId="0" borderId="16" xfId="0" applyFont="1" applyBorder="1" applyAlignment="1">
      <alignment wrapText="1"/>
    </xf>
    <xf numFmtId="0" fontId="70" fillId="0" borderId="19" xfId="0" applyFont="1" applyBorder="1" applyAlignment="1">
      <alignment wrapText="1"/>
    </xf>
    <xf numFmtId="0" fontId="70" fillId="0" borderId="20" xfId="0" applyFont="1" applyBorder="1" applyAlignment="1">
      <alignment wrapText="1"/>
    </xf>
    <xf numFmtId="0" fontId="70" fillId="0" borderId="21" xfId="0" applyFont="1" applyBorder="1" applyAlignment="1">
      <alignment wrapText="1"/>
    </xf>
    <xf numFmtId="0" fontId="7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56</xdr:row>
      <xdr:rowOff>123825</xdr:rowOff>
    </xdr:from>
    <xdr:to>
      <xdr:col>11</xdr:col>
      <xdr:colOff>504825</xdr:colOff>
      <xdr:row>59</xdr:row>
      <xdr:rowOff>57150</xdr:rowOff>
    </xdr:to>
    <xdr:pic>
      <xdr:nvPicPr>
        <xdr:cNvPr id="1" name="Picture 1" descr="C:\Users\smart soiution\Desktop\dd Sir s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9448800"/>
          <a:ext cx="1381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371475</xdr:colOff>
      <xdr:row>56</xdr:row>
      <xdr:rowOff>66675</xdr:rowOff>
    </xdr:from>
    <xdr:to>
      <xdr:col>11</xdr:col>
      <xdr:colOff>571500</xdr:colOff>
      <xdr:row>57</xdr:row>
      <xdr:rowOff>9525</xdr:rowOff>
    </xdr:to>
    <xdr:pic>
      <xdr:nvPicPr>
        <xdr:cNvPr id="1" name="Picture 1" descr="C:\Users\smart soiution\Desktop\dd Sir s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9620250"/>
          <a:ext cx="904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114300</xdr:rowOff>
    </xdr:from>
    <xdr:to>
      <xdr:col>3</xdr:col>
      <xdr:colOff>95250</xdr:colOff>
      <xdr:row>3</xdr:row>
      <xdr:rowOff>57150</xdr:rowOff>
    </xdr:to>
    <xdr:pic>
      <xdr:nvPicPr>
        <xdr:cNvPr id="2" name="Picture 2" descr="new_logo_da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1430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zoomScalePageLayoutView="0" workbookViewId="0" topLeftCell="A22">
      <selection activeCell="P9" sqref="P9:V44"/>
    </sheetView>
  </sheetViews>
  <sheetFormatPr defaultColWidth="9.140625" defaultRowHeight="15"/>
  <cols>
    <col min="1" max="1" width="3.28125" style="1" customWidth="1"/>
    <col min="2" max="2" width="9.140625" style="1" customWidth="1"/>
    <col min="3" max="3" width="10.28125" style="1" customWidth="1"/>
    <col min="4" max="4" width="8.28125" style="1" customWidth="1"/>
    <col min="5" max="5" width="9.140625" style="1" customWidth="1"/>
    <col min="6" max="6" width="8.7109375" style="1" customWidth="1"/>
    <col min="7" max="7" width="9.57421875" style="1" customWidth="1"/>
    <col min="8" max="8" width="9.00390625" style="1" customWidth="1"/>
    <col min="9" max="9" width="8.140625" style="6" customWidth="1"/>
    <col min="10" max="10" width="8.421875" style="1" customWidth="1"/>
    <col min="11" max="11" width="8.28125" style="1" customWidth="1"/>
    <col min="12" max="12" width="4.57421875" style="1" customWidth="1"/>
    <col min="13" max="16384" width="9.140625" style="1" customWidth="1"/>
  </cols>
  <sheetData>
    <row r="1" spans="1:26" ht="11.2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"/>
      <c r="P1" s="135" t="s">
        <v>0</v>
      </c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11.2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"/>
      <c r="P2" s="135" t="s">
        <v>1</v>
      </c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2.75" customHeight="1">
      <c r="A3" s="111" t="s">
        <v>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"/>
      <c r="P3" s="135" t="s">
        <v>3</v>
      </c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1:26" ht="11.25" customHeight="1">
      <c r="A4" s="111" t="s">
        <v>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"/>
      <c r="P4" s="135" t="s">
        <v>2</v>
      </c>
      <c r="Q4" s="135"/>
      <c r="R4" s="135"/>
      <c r="S4" s="135"/>
      <c r="T4" s="135"/>
      <c r="U4" s="135"/>
      <c r="V4" s="135"/>
      <c r="W4" s="135"/>
      <c r="X4" s="135"/>
      <c r="Y4" s="135"/>
      <c r="Z4" s="135"/>
    </row>
    <row r="5" spans="1:26" ht="12" customHeight="1">
      <c r="A5" s="108" t="s">
        <v>85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P5" s="123" t="s">
        <v>79</v>
      </c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1:26" ht="11.25" customHeight="1">
      <c r="A6" s="108" t="s">
        <v>86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P6" s="123" t="s">
        <v>80</v>
      </c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spans="1:26" ht="10.5" customHeight="1">
      <c r="A7" s="108" t="s">
        <v>84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P7" s="123" t="s">
        <v>4</v>
      </c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1:26" ht="15.75" customHeight="1">
      <c r="A8" s="113" t="s">
        <v>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"/>
      <c r="P8" s="124" t="s">
        <v>5</v>
      </c>
      <c r="Q8" s="124"/>
      <c r="R8" s="124"/>
      <c r="S8" s="124"/>
      <c r="T8" s="124"/>
      <c r="U8" s="124"/>
      <c r="V8" s="124"/>
      <c r="W8" s="124"/>
      <c r="X8" s="124"/>
      <c r="Y8" s="124"/>
      <c r="Z8" s="124"/>
    </row>
    <row r="9" spans="1:26" ht="11.25" customHeight="1">
      <c r="A9" s="18" t="s">
        <v>67</v>
      </c>
      <c r="B9" s="114" t="s">
        <v>6</v>
      </c>
      <c r="C9" s="115"/>
      <c r="D9" s="116"/>
      <c r="E9" s="19" t="s">
        <v>55</v>
      </c>
      <c r="F9" s="19" t="s">
        <v>58</v>
      </c>
      <c r="G9" s="19" t="s">
        <v>60</v>
      </c>
      <c r="H9" s="19" t="s">
        <v>63</v>
      </c>
      <c r="I9" s="20" t="s">
        <v>60</v>
      </c>
      <c r="J9" s="19" t="s">
        <v>64</v>
      </c>
      <c r="K9" s="19" t="s">
        <v>60</v>
      </c>
      <c r="L9" s="11"/>
      <c r="P9" s="12" t="s">
        <v>67</v>
      </c>
      <c r="Q9" s="125" t="s">
        <v>6</v>
      </c>
      <c r="R9" s="126"/>
      <c r="S9" s="127"/>
      <c r="T9" s="15" t="s">
        <v>55</v>
      </c>
      <c r="U9" s="15" t="s">
        <v>58</v>
      </c>
      <c r="V9" s="15" t="s">
        <v>81</v>
      </c>
      <c r="W9" s="15"/>
      <c r="X9" s="4"/>
      <c r="Y9" s="15"/>
      <c r="Z9" s="15" t="s">
        <v>60</v>
      </c>
    </row>
    <row r="10" spans="1:26" ht="12" customHeight="1">
      <c r="A10" s="21" t="s">
        <v>68</v>
      </c>
      <c r="B10" s="117"/>
      <c r="C10" s="118"/>
      <c r="D10" s="119"/>
      <c r="E10" s="19" t="s">
        <v>56</v>
      </c>
      <c r="F10" s="19" t="s">
        <v>56</v>
      </c>
      <c r="G10" s="19" t="s">
        <v>61</v>
      </c>
      <c r="H10" s="19" t="s">
        <v>56</v>
      </c>
      <c r="I10" s="20" t="s">
        <v>61</v>
      </c>
      <c r="J10" s="19" t="s">
        <v>56</v>
      </c>
      <c r="K10" s="19" t="s">
        <v>65</v>
      </c>
      <c r="L10" s="11"/>
      <c r="P10" s="14" t="s">
        <v>68</v>
      </c>
      <c r="Q10" s="128"/>
      <c r="R10" s="129"/>
      <c r="S10" s="130"/>
      <c r="T10" s="15" t="s">
        <v>56</v>
      </c>
      <c r="U10" s="15" t="s">
        <v>56</v>
      </c>
      <c r="V10" s="15"/>
      <c r="W10" s="15"/>
      <c r="X10" s="4"/>
      <c r="Y10" s="15"/>
      <c r="Z10" s="15" t="s">
        <v>65</v>
      </c>
    </row>
    <row r="11" spans="1:26" ht="12.75" customHeight="1">
      <c r="A11" s="22"/>
      <c r="B11" s="120"/>
      <c r="C11" s="121"/>
      <c r="D11" s="122"/>
      <c r="E11" s="31">
        <v>42533</v>
      </c>
      <c r="F11" s="23" t="s">
        <v>82</v>
      </c>
      <c r="G11" s="23" t="s">
        <v>62</v>
      </c>
      <c r="H11" s="31">
        <v>42593</v>
      </c>
      <c r="I11" s="24" t="s">
        <v>62</v>
      </c>
      <c r="J11" s="31">
        <v>42167</v>
      </c>
      <c r="K11" s="23" t="s">
        <v>66</v>
      </c>
      <c r="L11" s="11"/>
      <c r="P11" s="13"/>
      <c r="Q11" s="131"/>
      <c r="R11" s="132"/>
      <c r="S11" s="133"/>
      <c r="T11" s="2" t="s">
        <v>57</v>
      </c>
      <c r="U11" s="2" t="s">
        <v>59</v>
      </c>
      <c r="V11" s="2"/>
      <c r="W11" s="2"/>
      <c r="X11" s="5"/>
      <c r="Y11" s="2"/>
      <c r="Z11" s="2" t="s">
        <v>66</v>
      </c>
    </row>
    <row r="12" spans="1:26" ht="12" customHeight="1">
      <c r="A12" s="19" t="s">
        <v>15</v>
      </c>
      <c r="B12" s="107" t="s">
        <v>7</v>
      </c>
      <c r="C12" s="107"/>
      <c r="D12" s="107"/>
      <c r="E12" s="25">
        <f>SUM(V12)</f>
        <v>49</v>
      </c>
      <c r="F12" s="25">
        <v>49</v>
      </c>
      <c r="G12" s="26">
        <f>SUM(E12-F12)*100/F12</f>
        <v>0</v>
      </c>
      <c r="H12" s="20">
        <v>49</v>
      </c>
      <c r="I12" s="27">
        <f>SUM(E12-H12)*100/H12</f>
        <v>0</v>
      </c>
      <c r="J12" s="20">
        <v>42</v>
      </c>
      <c r="K12" s="20">
        <f>SUM(E12-J12)*100/J12</f>
        <v>16.666666666666668</v>
      </c>
      <c r="L12" s="11"/>
      <c r="P12" s="15" t="s">
        <v>15</v>
      </c>
      <c r="Q12" s="134" t="s">
        <v>7</v>
      </c>
      <c r="R12" s="134"/>
      <c r="S12" s="134"/>
      <c r="T12" s="7">
        <v>48</v>
      </c>
      <c r="U12" s="7">
        <v>50</v>
      </c>
      <c r="V12" s="9">
        <f>AVERAGE(T12+U12)/2</f>
        <v>49</v>
      </c>
      <c r="W12" s="3"/>
      <c r="X12" s="10"/>
      <c r="Y12" s="3"/>
      <c r="Z12" s="3" t="e">
        <f>SUM(T12-Y12)*100/Y12</f>
        <v>#DIV/0!</v>
      </c>
    </row>
    <row r="13" spans="1:26" ht="12.75" customHeight="1">
      <c r="A13" s="19"/>
      <c r="B13" s="107" t="s">
        <v>8</v>
      </c>
      <c r="C13" s="107"/>
      <c r="D13" s="107"/>
      <c r="E13" s="25">
        <f aca="true" t="shared" si="0" ref="E13:E44">SUM(V13)</f>
        <v>40</v>
      </c>
      <c r="F13" s="25">
        <v>40</v>
      </c>
      <c r="G13" s="26">
        <f aca="true" t="shared" si="1" ref="G13:G44">SUM(E13-F13)*100/F13</f>
        <v>0</v>
      </c>
      <c r="H13" s="20">
        <v>42</v>
      </c>
      <c r="I13" s="27">
        <f aca="true" t="shared" si="2" ref="I13:I44">SUM(E13-H13)*100/H13</f>
        <v>-4.761904761904762</v>
      </c>
      <c r="J13" s="20">
        <v>33</v>
      </c>
      <c r="K13" s="20">
        <f aca="true" t="shared" si="3" ref="K13:K23">SUM(E13-J13)*100/J13</f>
        <v>21.21212121212121</v>
      </c>
      <c r="L13" s="11"/>
      <c r="P13" s="15"/>
      <c r="Q13" s="134" t="s">
        <v>8</v>
      </c>
      <c r="R13" s="134"/>
      <c r="S13" s="134"/>
      <c r="T13" s="8">
        <v>38</v>
      </c>
      <c r="U13" s="8">
        <v>42</v>
      </c>
      <c r="V13" s="9">
        <f aca="true" t="shared" si="4" ref="V13:V44">AVERAGE(T13+U13)/2</f>
        <v>40</v>
      </c>
      <c r="W13" s="3"/>
      <c r="X13" s="10"/>
      <c r="Y13" s="3"/>
      <c r="Z13" s="3" t="e">
        <f aca="true" t="shared" si="5" ref="Z13:Z44">SUM(T13-Y13)*100/Y13</f>
        <v>#DIV/0!</v>
      </c>
    </row>
    <row r="14" spans="1:26" ht="13.5" customHeight="1">
      <c r="A14" s="19"/>
      <c r="B14" s="107" t="s">
        <v>9</v>
      </c>
      <c r="C14" s="107"/>
      <c r="D14" s="107"/>
      <c r="E14" s="25">
        <f t="shared" si="0"/>
        <v>34</v>
      </c>
      <c r="F14" s="25">
        <v>34.5</v>
      </c>
      <c r="G14" s="26">
        <f t="shared" si="1"/>
        <v>-1.4492753623188406</v>
      </c>
      <c r="H14" s="20">
        <v>35</v>
      </c>
      <c r="I14" s="27">
        <f t="shared" si="2"/>
        <v>-2.857142857142857</v>
      </c>
      <c r="J14" s="20">
        <v>26</v>
      </c>
      <c r="K14" s="20">
        <f t="shared" si="3"/>
        <v>30.76923076923077</v>
      </c>
      <c r="L14" s="11"/>
      <c r="P14" s="15"/>
      <c r="Q14" s="134" t="s">
        <v>9</v>
      </c>
      <c r="R14" s="134"/>
      <c r="S14" s="134"/>
      <c r="T14" s="8">
        <v>33</v>
      </c>
      <c r="U14" s="8">
        <v>35</v>
      </c>
      <c r="V14" s="9">
        <f t="shared" si="4"/>
        <v>34</v>
      </c>
      <c r="W14" s="3"/>
      <c r="X14" s="10"/>
      <c r="Y14" s="3"/>
      <c r="Z14" s="3" t="e">
        <f t="shared" si="5"/>
        <v>#DIV/0!</v>
      </c>
    </row>
    <row r="15" spans="1:26" ht="12" customHeight="1">
      <c r="A15" s="19" t="s">
        <v>14</v>
      </c>
      <c r="B15" s="107" t="s">
        <v>10</v>
      </c>
      <c r="C15" s="107"/>
      <c r="D15" s="107"/>
      <c r="E15" s="25">
        <f t="shared" si="0"/>
        <v>31</v>
      </c>
      <c r="F15" s="20">
        <v>31</v>
      </c>
      <c r="G15" s="26">
        <f t="shared" si="1"/>
        <v>0</v>
      </c>
      <c r="H15" s="20">
        <v>31</v>
      </c>
      <c r="I15" s="27">
        <f t="shared" si="2"/>
        <v>0</v>
      </c>
      <c r="J15" s="20">
        <v>31</v>
      </c>
      <c r="K15" s="20">
        <f t="shared" si="3"/>
        <v>0</v>
      </c>
      <c r="L15" s="11"/>
      <c r="P15" s="15" t="s">
        <v>14</v>
      </c>
      <c r="Q15" s="134" t="s">
        <v>10</v>
      </c>
      <c r="R15" s="134"/>
      <c r="S15" s="134"/>
      <c r="T15" s="4">
        <v>30</v>
      </c>
      <c r="U15" s="4">
        <v>32</v>
      </c>
      <c r="V15" s="9">
        <f t="shared" si="4"/>
        <v>31</v>
      </c>
      <c r="W15" s="3"/>
      <c r="X15" s="10"/>
      <c r="Y15" s="4"/>
      <c r="Z15" s="3" t="e">
        <f t="shared" si="5"/>
        <v>#DIV/0!</v>
      </c>
    </row>
    <row r="16" spans="1:26" ht="12" customHeight="1">
      <c r="A16" s="19" t="s">
        <v>13</v>
      </c>
      <c r="B16" s="107" t="s">
        <v>11</v>
      </c>
      <c r="C16" s="107"/>
      <c r="D16" s="107"/>
      <c r="E16" s="25">
        <f t="shared" si="0"/>
        <v>23.5</v>
      </c>
      <c r="F16" s="20">
        <v>23.5</v>
      </c>
      <c r="G16" s="26">
        <f t="shared" si="1"/>
        <v>0</v>
      </c>
      <c r="H16" s="20">
        <v>24</v>
      </c>
      <c r="I16" s="27">
        <f t="shared" si="2"/>
        <v>-2.0833333333333335</v>
      </c>
      <c r="J16" s="20">
        <v>23</v>
      </c>
      <c r="K16" s="20">
        <f t="shared" si="3"/>
        <v>2.1739130434782608</v>
      </c>
      <c r="L16" s="11"/>
      <c r="P16" s="15" t="s">
        <v>13</v>
      </c>
      <c r="Q16" s="134" t="s">
        <v>11</v>
      </c>
      <c r="R16" s="134"/>
      <c r="S16" s="134"/>
      <c r="T16" s="4">
        <v>23</v>
      </c>
      <c r="U16" s="4">
        <v>24</v>
      </c>
      <c r="V16" s="9">
        <f t="shared" si="4"/>
        <v>23.5</v>
      </c>
      <c r="W16" s="3"/>
      <c r="X16" s="10"/>
      <c r="Y16" s="4"/>
      <c r="Z16" s="3" t="e">
        <f t="shared" si="5"/>
        <v>#DIV/0!</v>
      </c>
    </row>
    <row r="17" spans="1:26" ht="12" customHeight="1">
      <c r="A17" s="19" t="s">
        <v>12</v>
      </c>
      <c r="B17" s="107" t="s">
        <v>16</v>
      </c>
      <c r="C17" s="107"/>
      <c r="D17" s="107"/>
      <c r="E17" s="25">
        <f t="shared" si="0"/>
        <v>140</v>
      </c>
      <c r="F17" s="20">
        <v>120</v>
      </c>
      <c r="G17" s="26">
        <f t="shared" si="1"/>
        <v>16.666666666666668</v>
      </c>
      <c r="H17" s="20">
        <v>140</v>
      </c>
      <c r="I17" s="27">
        <f t="shared" si="2"/>
        <v>0</v>
      </c>
      <c r="J17" s="20">
        <v>130</v>
      </c>
      <c r="K17" s="20">
        <f t="shared" si="3"/>
        <v>7.6923076923076925</v>
      </c>
      <c r="L17" s="11"/>
      <c r="P17" s="15" t="s">
        <v>12</v>
      </c>
      <c r="Q17" s="134" t="s">
        <v>16</v>
      </c>
      <c r="R17" s="134"/>
      <c r="S17" s="134"/>
      <c r="T17" s="4">
        <v>135</v>
      </c>
      <c r="U17" s="4">
        <v>145</v>
      </c>
      <c r="V17" s="9">
        <f t="shared" si="4"/>
        <v>140</v>
      </c>
      <c r="W17" s="3"/>
      <c r="X17" s="10"/>
      <c r="Y17" s="4"/>
      <c r="Z17" s="3" t="e">
        <f t="shared" si="5"/>
        <v>#DIV/0!</v>
      </c>
    </row>
    <row r="18" spans="1:26" ht="12.75" customHeight="1">
      <c r="A18" s="19"/>
      <c r="B18" s="107" t="s">
        <v>17</v>
      </c>
      <c r="C18" s="107"/>
      <c r="D18" s="107"/>
      <c r="E18" s="25">
        <f t="shared" si="0"/>
        <v>100</v>
      </c>
      <c r="F18" s="20">
        <v>100.25</v>
      </c>
      <c r="G18" s="26">
        <f t="shared" si="1"/>
        <v>-0.24937655860349128</v>
      </c>
      <c r="H18" s="20">
        <v>100</v>
      </c>
      <c r="I18" s="27">
        <f t="shared" si="2"/>
        <v>0</v>
      </c>
      <c r="J18" s="20">
        <v>100</v>
      </c>
      <c r="K18" s="20">
        <f t="shared" si="3"/>
        <v>0</v>
      </c>
      <c r="L18" s="11"/>
      <c r="P18" s="15"/>
      <c r="Q18" s="134" t="s">
        <v>17</v>
      </c>
      <c r="R18" s="134"/>
      <c r="S18" s="134"/>
      <c r="T18" s="4">
        <v>95</v>
      </c>
      <c r="U18" s="4">
        <v>105</v>
      </c>
      <c r="V18" s="9">
        <f t="shared" si="4"/>
        <v>100</v>
      </c>
      <c r="W18" s="3"/>
      <c r="X18" s="10"/>
      <c r="Y18" s="4"/>
      <c r="Z18" s="3" t="e">
        <f t="shared" si="5"/>
        <v>#DIV/0!</v>
      </c>
    </row>
    <row r="19" spans="1:26" ht="12" customHeight="1">
      <c r="A19" s="19"/>
      <c r="B19" s="107" t="s">
        <v>18</v>
      </c>
      <c r="C19" s="107"/>
      <c r="D19" s="107"/>
      <c r="E19" s="25">
        <f t="shared" si="0"/>
        <v>77.5</v>
      </c>
      <c r="F19" s="20">
        <v>72</v>
      </c>
      <c r="G19" s="26">
        <f t="shared" si="1"/>
        <v>7.638888888888889</v>
      </c>
      <c r="H19" s="20">
        <v>80</v>
      </c>
      <c r="I19" s="27">
        <f t="shared" si="2"/>
        <v>-3.125</v>
      </c>
      <c r="J19" s="20">
        <v>55</v>
      </c>
      <c r="K19" s="20">
        <f t="shared" si="3"/>
        <v>40.90909090909091</v>
      </c>
      <c r="L19" s="11"/>
      <c r="P19" s="15"/>
      <c r="Q19" s="134" t="s">
        <v>18</v>
      </c>
      <c r="R19" s="134"/>
      <c r="S19" s="134"/>
      <c r="T19" s="4">
        <v>75</v>
      </c>
      <c r="U19" s="4">
        <v>80</v>
      </c>
      <c r="V19" s="9">
        <f t="shared" si="4"/>
        <v>77.5</v>
      </c>
      <c r="W19" s="3"/>
      <c r="X19" s="10"/>
      <c r="Y19" s="4"/>
      <c r="Z19" s="3" t="e">
        <f t="shared" si="5"/>
        <v>#DIV/0!</v>
      </c>
    </row>
    <row r="20" spans="1:26" ht="12" customHeight="1">
      <c r="A20" s="19"/>
      <c r="B20" s="107" t="s">
        <v>19</v>
      </c>
      <c r="C20" s="107"/>
      <c r="D20" s="107"/>
      <c r="E20" s="25">
        <f t="shared" si="0"/>
        <v>85</v>
      </c>
      <c r="F20" s="20">
        <v>85</v>
      </c>
      <c r="G20" s="26">
        <f t="shared" si="1"/>
        <v>0</v>
      </c>
      <c r="H20" s="20">
        <v>89</v>
      </c>
      <c r="I20" s="27">
        <f t="shared" si="2"/>
        <v>-4.49438202247191</v>
      </c>
      <c r="J20" s="20">
        <v>68</v>
      </c>
      <c r="K20" s="20">
        <f t="shared" si="3"/>
        <v>25</v>
      </c>
      <c r="L20" s="11"/>
      <c r="P20" s="15"/>
      <c r="Q20" s="134" t="s">
        <v>19</v>
      </c>
      <c r="R20" s="134"/>
      <c r="S20" s="134"/>
      <c r="T20" s="4">
        <v>80</v>
      </c>
      <c r="U20" s="4">
        <v>90</v>
      </c>
      <c r="V20" s="9">
        <f t="shared" si="4"/>
        <v>85</v>
      </c>
      <c r="W20" s="3"/>
      <c r="X20" s="10"/>
      <c r="Y20" s="4"/>
      <c r="Z20" s="3" t="e">
        <f t="shared" si="5"/>
        <v>#DIV/0!</v>
      </c>
    </row>
    <row r="21" spans="1:26" ht="10.5" customHeight="1">
      <c r="A21" s="19" t="s">
        <v>20</v>
      </c>
      <c r="B21" s="107" t="s">
        <v>21</v>
      </c>
      <c r="C21" s="107"/>
      <c r="D21" s="107"/>
      <c r="E21" s="25">
        <f t="shared" si="0"/>
        <v>100</v>
      </c>
      <c r="F21" s="20">
        <v>102.5</v>
      </c>
      <c r="G21" s="26">
        <f t="shared" si="1"/>
        <v>-2.4390243902439024</v>
      </c>
      <c r="H21" s="20">
        <v>90</v>
      </c>
      <c r="I21" s="27">
        <f t="shared" si="2"/>
        <v>11.11111111111111</v>
      </c>
      <c r="J21" s="20">
        <v>95</v>
      </c>
      <c r="K21" s="20">
        <f t="shared" si="3"/>
        <v>5.2631578947368425</v>
      </c>
      <c r="L21" s="11"/>
      <c r="P21" s="15" t="s">
        <v>20</v>
      </c>
      <c r="Q21" s="134" t="s">
        <v>21</v>
      </c>
      <c r="R21" s="134"/>
      <c r="S21" s="134"/>
      <c r="T21" s="4">
        <v>95</v>
      </c>
      <c r="U21" s="4">
        <v>105</v>
      </c>
      <c r="V21" s="9">
        <f t="shared" si="4"/>
        <v>100</v>
      </c>
      <c r="W21" s="3"/>
      <c r="X21" s="10"/>
      <c r="Y21" s="4"/>
      <c r="Z21" s="3" t="e">
        <f t="shared" si="5"/>
        <v>#DIV/0!</v>
      </c>
    </row>
    <row r="22" spans="1:26" ht="13.5" customHeight="1">
      <c r="A22" s="19" t="s">
        <v>22</v>
      </c>
      <c r="B22" s="107" t="s">
        <v>23</v>
      </c>
      <c r="C22" s="107"/>
      <c r="D22" s="107"/>
      <c r="E22" s="25">
        <f t="shared" si="0"/>
        <v>91</v>
      </c>
      <c r="F22" s="20">
        <v>85.5</v>
      </c>
      <c r="G22" s="26">
        <f t="shared" si="1"/>
        <v>6.432748538011696</v>
      </c>
      <c r="H22" s="20">
        <v>97</v>
      </c>
      <c r="I22" s="27">
        <f t="shared" si="2"/>
        <v>-6.185567010309279</v>
      </c>
      <c r="J22" s="20">
        <v>92</v>
      </c>
      <c r="K22" s="20">
        <f t="shared" si="3"/>
        <v>-1.0869565217391304</v>
      </c>
      <c r="L22" s="11"/>
      <c r="P22" s="15" t="s">
        <v>22</v>
      </c>
      <c r="Q22" s="134" t="s">
        <v>23</v>
      </c>
      <c r="R22" s="134"/>
      <c r="S22" s="134"/>
      <c r="T22" s="4">
        <v>90</v>
      </c>
      <c r="U22" s="4">
        <v>92</v>
      </c>
      <c r="V22" s="9">
        <f t="shared" si="4"/>
        <v>91</v>
      </c>
      <c r="W22" s="3"/>
      <c r="X22" s="10"/>
      <c r="Y22" s="4"/>
      <c r="Z22" s="3" t="e">
        <f t="shared" si="5"/>
        <v>#DIV/0!</v>
      </c>
    </row>
    <row r="23" spans="1:26" ht="12.75" customHeight="1">
      <c r="A23" s="19"/>
      <c r="B23" s="107" t="s">
        <v>24</v>
      </c>
      <c r="C23" s="107"/>
      <c r="D23" s="107"/>
      <c r="E23" s="25">
        <f t="shared" si="0"/>
        <v>72.5</v>
      </c>
      <c r="F23" s="20">
        <v>73</v>
      </c>
      <c r="G23" s="26">
        <f t="shared" si="1"/>
        <v>-0.684931506849315</v>
      </c>
      <c r="H23" s="20">
        <v>77</v>
      </c>
      <c r="I23" s="27">
        <f t="shared" si="2"/>
        <v>-5.8441558441558445</v>
      </c>
      <c r="J23" s="20">
        <v>75</v>
      </c>
      <c r="K23" s="20">
        <f t="shared" si="3"/>
        <v>-3.3333333333333335</v>
      </c>
      <c r="L23" s="11"/>
      <c r="P23" s="15"/>
      <c r="Q23" s="134" t="s">
        <v>24</v>
      </c>
      <c r="R23" s="134"/>
      <c r="S23" s="134"/>
      <c r="T23" s="4">
        <v>70</v>
      </c>
      <c r="U23" s="4">
        <v>75</v>
      </c>
      <c r="V23" s="9">
        <f t="shared" si="4"/>
        <v>72.5</v>
      </c>
      <c r="W23" s="3"/>
      <c r="X23" s="10"/>
      <c r="Y23" s="4"/>
      <c r="Z23" s="3" t="e">
        <f t="shared" si="5"/>
        <v>#DIV/0!</v>
      </c>
    </row>
    <row r="24" spans="1:26" ht="11.25" customHeight="1">
      <c r="A24" s="19" t="s">
        <v>25</v>
      </c>
      <c r="B24" s="107" t="s">
        <v>26</v>
      </c>
      <c r="C24" s="107"/>
      <c r="D24" s="107"/>
      <c r="E24" s="25">
        <f t="shared" si="0"/>
        <v>0</v>
      </c>
      <c r="F24" s="20">
        <v>0</v>
      </c>
      <c r="G24" s="26" t="e">
        <f t="shared" si="1"/>
        <v>#DIV/0!</v>
      </c>
      <c r="H24" s="20">
        <v>0</v>
      </c>
      <c r="I24" s="27" t="e">
        <f t="shared" si="2"/>
        <v>#DIV/0!</v>
      </c>
      <c r="J24" s="20">
        <v>0</v>
      </c>
      <c r="K24" s="20" t="e">
        <f aca="true" t="shared" si="6" ref="K24:K44">SUM(E24-J24)*100/J24</f>
        <v>#DIV/0!</v>
      </c>
      <c r="L24" s="11"/>
      <c r="P24" s="15" t="s">
        <v>25</v>
      </c>
      <c r="Q24" s="134" t="s">
        <v>26</v>
      </c>
      <c r="R24" s="134"/>
      <c r="S24" s="134"/>
      <c r="T24" s="4">
        <v>0</v>
      </c>
      <c r="U24" s="4">
        <v>0</v>
      </c>
      <c r="V24" s="9">
        <f t="shared" si="4"/>
        <v>0</v>
      </c>
      <c r="W24" s="3"/>
      <c r="X24" s="10"/>
      <c r="Y24" s="4"/>
      <c r="Z24" s="3" t="e">
        <f t="shared" si="5"/>
        <v>#DIV/0!</v>
      </c>
    </row>
    <row r="25" spans="1:26" ht="12" customHeight="1">
      <c r="A25" s="19"/>
      <c r="B25" s="107" t="s">
        <v>27</v>
      </c>
      <c r="C25" s="107"/>
      <c r="D25" s="107"/>
      <c r="E25" s="25">
        <f t="shared" si="0"/>
        <v>22</v>
      </c>
      <c r="F25" s="20">
        <v>23.75</v>
      </c>
      <c r="G25" s="26">
        <f t="shared" si="1"/>
        <v>-7.368421052631579</v>
      </c>
      <c r="H25" s="20">
        <v>22</v>
      </c>
      <c r="I25" s="27">
        <f t="shared" si="2"/>
        <v>0</v>
      </c>
      <c r="J25" s="20">
        <v>34</v>
      </c>
      <c r="K25" s="20">
        <f t="shared" si="6"/>
        <v>-35.294117647058826</v>
      </c>
      <c r="L25" s="11"/>
      <c r="P25" s="15"/>
      <c r="Q25" s="134" t="s">
        <v>27</v>
      </c>
      <c r="R25" s="134"/>
      <c r="S25" s="134"/>
      <c r="T25" s="4">
        <v>20</v>
      </c>
      <c r="U25" s="4">
        <v>24</v>
      </c>
      <c r="V25" s="9">
        <f t="shared" si="4"/>
        <v>22</v>
      </c>
      <c r="W25" s="3"/>
      <c r="X25" s="10"/>
      <c r="Y25" s="4"/>
      <c r="Z25" s="3" t="e">
        <f t="shared" si="5"/>
        <v>#DIV/0!</v>
      </c>
    </row>
    <row r="26" spans="1:26" ht="12.75" customHeight="1">
      <c r="A26" s="19" t="s">
        <v>28</v>
      </c>
      <c r="B26" s="107" t="s">
        <v>29</v>
      </c>
      <c r="C26" s="107"/>
      <c r="D26" s="107"/>
      <c r="E26" s="25">
        <f t="shared" si="0"/>
        <v>170</v>
      </c>
      <c r="F26" s="20">
        <v>157.5</v>
      </c>
      <c r="G26" s="26">
        <f t="shared" si="1"/>
        <v>7.936507936507937</v>
      </c>
      <c r="H26" s="20">
        <v>130</v>
      </c>
      <c r="I26" s="27">
        <f t="shared" si="2"/>
        <v>30.76923076923077</v>
      </c>
      <c r="J26" s="20">
        <v>70</v>
      </c>
      <c r="K26" s="20">
        <f t="shared" si="6"/>
        <v>142.85714285714286</v>
      </c>
      <c r="L26" s="11"/>
      <c r="P26" s="15" t="s">
        <v>28</v>
      </c>
      <c r="Q26" s="134" t="s">
        <v>29</v>
      </c>
      <c r="R26" s="134"/>
      <c r="S26" s="134"/>
      <c r="T26" s="4">
        <v>165</v>
      </c>
      <c r="U26" s="4">
        <v>175</v>
      </c>
      <c r="V26" s="9">
        <f t="shared" si="4"/>
        <v>170</v>
      </c>
      <c r="W26" s="3"/>
      <c r="X26" s="10"/>
      <c r="Y26" s="4"/>
      <c r="Z26" s="3" t="e">
        <f t="shared" si="5"/>
        <v>#DIV/0!</v>
      </c>
    </row>
    <row r="27" spans="1:26" ht="12" customHeight="1">
      <c r="A27" s="19"/>
      <c r="B27" s="107" t="s">
        <v>30</v>
      </c>
      <c r="C27" s="107"/>
      <c r="D27" s="107"/>
      <c r="E27" s="25">
        <f t="shared" si="0"/>
        <v>197.5</v>
      </c>
      <c r="F27" s="20">
        <v>200</v>
      </c>
      <c r="G27" s="26">
        <f t="shared" si="1"/>
        <v>-1.25</v>
      </c>
      <c r="H27" s="20">
        <v>175</v>
      </c>
      <c r="I27" s="27">
        <f t="shared" si="2"/>
        <v>12.857142857142858</v>
      </c>
      <c r="J27" s="20">
        <v>115</v>
      </c>
      <c r="K27" s="20">
        <f t="shared" si="6"/>
        <v>71.73913043478261</v>
      </c>
      <c r="L27" s="11"/>
      <c r="P27" s="15"/>
      <c r="Q27" s="134" t="s">
        <v>30</v>
      </c>
      <c r="R27" s="134"/>
      <c r="S27" s="134"/>
      <c r="T27" s="4">
        <v>190</v>
      </c>
      <c r="U27" s="4">
        <v>205</v>
      </c>
      <c r="V27" s="9">
        <f t="shared" si="4"/>
        <v>197.5</v>
      </c>
      <c r="W27" s="3"/>
      <c r="X27" s="10"/>
      <c r="Y27" s="4"/>
      <c r="Z27" s="3" t="e">
        <f t="shared" si="5"/>
        <v>#DIV/0!</v>
      </c>
    </row>
    <row r="28" spans="1:26" ht="11.25" customHeight="1">
      <c r="A28" s="19" t="s">
        <v>31</v>
      </c>
      <c r="B28" s="107" t="s">
        <v>32</v>
      </c>
      <c r="C28" s="107"/>
      <c r="D28" s="107"/>
      <c r="E28" s="25">
        <f t="shared" si="0"/>
        <v>82.5</v>
      </c>
      <c r="F28" s="20">
        <v>75</v>
      </c>
      <c r="G28" s="26">
        <f t="shared" si="1"/>
        <v>10</v>
      </c>
      <c r="H28" s="20">
        <v>80</v>
      </c>
      <c r="I28" s="27">
        <f t="shared" si="2"/>
        <v>3.125</v>
      </c>
      <c r="J28" s="20">
        <v>70</v>
      </c>
      <c r="K28" s="20">
        <f t="shared" si="6"/>
        <v>17.857142857142858</v>
      </c>
      <c r="L28" s="11"/>
      <c r="P28" s="15" t="s">
        <v>31</v>
      </c>
      <c r="Q28" s="134" t="s">
        <v>32</v>
      </c>
      <c r="R28" s="134"/>
      <c r="S28" s="134"/>
      <c r="T28" s="4">
        <v>80</v>
      </c>
      <c r="U28" s="4">
        <v>85</v>
      </c>
      <c r="V28" s="9">
        <f t="shared" si="4"/>
        <v>82.5</v>
      </c>
      <c r="W28" s="3"/>
      <c r="X28" s="10"/>
      <c r="Y28" s="4"/>
      <c r="Z28" s="3" t="e">
        <f t="shared" si="5"/>
        <v>#DIV/0!</v>
      </c>
    </row>
    <row r="29" spans="1:26" ht="12" customHeight="1">
      <c r="A29" s="19" t="s">
        <v>33</v>
      </c>
      <c r="B29" s="107" t="s">
        <v>34</v>
      </c>
      <c r="C29" s="107"/>
      <c r="D29" s="107"/>
      <c r="E29" s="25">
        <f t="shared" si="0"/>
        <v>190</v>
      </c>
      <c r="F29" s="20">
        <v>190</v>
      </c>
      <c r="G29" s="26">
        <f t="shared" si="1"/>
        <v>0</v>
      </c>
      <c r="H29" s="20">
        <v>190</v>
      </c>
      <c r="I29" s="27">
        <f t="shared" si="2"/>
        <v>0</v>
      </c>
      <c r="J29" s="20">
        <v>170</v>
      </c>
      <c r="K29" s="20">
        <f t="shared" si="6"/>
        <v>11.764705882352942</v>
      </c>
      <c r="L29" s="11"/>
      <c r="P29" s="15" t="s">
        <v>33</v>
      </c>
      <c r="Q29" s="134" t="s">
        <v>34</v>
      </c>
      <c r="R29" s="134"/>
      <c r="S29" s="134"/>
      <c r="T29" s="4">
        <v>180</v>
      </c>
      <c r="U29" s="4">
        <v>200</v>
      </c>
      <c r="V29" s="9">
        <f t="shared" si="4"/>
        <v>190</v>
      </c>
      <c r="W29" s="3"/>
      <c r="X29" s="10"/>
      <c r="Y29" s="4"/>
      <c r="Z29" s="3" t="e">
        <f t="shared" si="5"/>
        <v>#DIV/0!</v>
      </c>
    </row>
    <row r="30" spans="1:26" ht="12" customHeight="1">
      <c r="A30" s="19" t="s">
        <v>35</v>
      </c>
      <c r="B30" s="107" t="s">
        <v>36</v>
      </c>
      <c r="C30" s="107"/>
      <c r="D30" s="107"/>
      <c r="E30" s="25">
        <f t="shared" si="0"/>
        <v>55</v>
      </c>
      <c r="F30" s="20">
        <v>75</v>
      </c>
      <c r="G30" s="26">
        <f t="shared" si="1"/>
        <v>-26.666666666666668</v>
      </c>
      <c r="H30" s="20">
        <v>80</v>
      </c>
      <c r="I30" s="27">
        <f t="shared" si="2"/>
        <v>-31.25</v>
      </c>
      <c r="J30" s="20">
        <v>70</v>
      </c>
      <c r="K30" s="20">
        <f t="shared" si="6"/>
        <v>-21.428571428571427</v>
      </c>
      <c r="L30" s="11"/>
      <c r="P30" s="15" t="s">
        <v>35</v>
      </c>
      <c r="Q30" s="134" t="s">
        <v>36</v>
      </c>
      <c r="R30" s="134"/>
      <c r="S30" s="134"/>
      <c r="T30" s="4">
        <v>50</v>
      </c>
      <c r="U30" s="4">
        <v>60</v>
      </c>
      <c r="V30" s="9">
        <f t="shared" si="4"/>
        <v>55</v>
      </c>
      <c r="W30" s="3"/>
      <c r="X30" s="10"/>
      <c r="Y30" s="4"/>
      <c r="Z30" s="3" t="e">
        <f t="shared" si="5"/>
        <v>#DIV/0!</v>
      </c>
    </row>
    <row r="31" spans="1:26" ht="12.75" customHeight="1">
      <c r="A31" s="19" t="s">
        <v>37</v>
      </c>
      <c r="B31" s="107" t="s">
        <v>38</v>
      </c>
      <c r="C31" s="107"/>
      <c r="D31" s="107"/>
      <c r="E31" s="25">
        <f t="shared" si="0"/>
        <v>275</v>
      </c>
      <c r="F31" s="20">
        <v>275</v>
      </c>
      <c r="G31" s="26">
        <f t="shared" si="1"/>
        <v>0</v>
      </c>
      <c r="H31" s="20">
        <v>290</v>
      </c>
      <c r="I31" s="27">
        <f t="shared" si="2"/>
        <v>-5.172413793103448</v>
      </c>
      <c r="J31" s="20">
        <v>290</v>
      </c>
      <c r="K31" s="20">
        <f t="shared" si="6"/>
        <v>-5.172413793103448</v>
      </c>
      <c r="L31" s="11"/>
      <c r="P31" s="15" t="s">
        <v>37</v>
      </c>
      <c r="Q31" s="134" t="s">
        <v>38</v>
      </c>
      <c r="R31" s="134"/>
      <c r="S31" s="134"/>
      <c r="T31" s="4">
        <v>250</v>
      </c>
      <c r="U31" s="4">
        <v>300</v>
      </c>
      <c r="V31" s="9">
        <f t="shared" si="4"/>
        <v>275</v>
      </c>
      <c r="W31" s="3"/>
      <c r="X31" s="10"/>
      <c r="Y31" s="4"/>
      <c r="Z31" s="3" t="e">
        <f t="shared" si="5"/>
        <v>#DIV/0!</v>
      </c>
    </row>
    <row r="32" spans="1:26" ht="12.75" customHeight="1">
      <c r="A32" s="19"/>
      <c r="B32" s="107" t="s">
        <v>41</v>
      </c>
      <c r="C32" s="107"/>
      <c r="D32" s="107"/>
      <c r="E32" s="25">
        <f t="shared" si="0"/>
        <v>290</v>
      </c>
      <c r="F32" s="20">
        <v>240</v>
      </c>
      <c r="G32" s="26">
        <f t="shared" si="1"/>
        <v>20.833333333333332</v>
      </c>
      <c r="H32" s="20">
        <v>230</v>
      </c>
      <c r="I32" s="27">
        <f t="shared" si="2"/>
        <v>26.08695652173913</v>
      </c>
      <c r="J32" s="20">
        <v>290</v>
      </c>
      <c r="K32" s="20">
        <f t="shared" si="6"/>
        <v>0</v>
      </c>
      <c r="L32" s="11"/>
      <c r="P32" s="15"/>
      <c r="Q32" s="134" t="s">
        <v>41</v>
      </c>
      <c r="R32" s="134"/>
      <c r="S32" s="134"/>
      <c r="T32" s="4">
        <v>235</v>
      </c>
      <c r="U32" s="4">
        <v>345</v>
      </c>
      <c r="V32" s="9">
        <f t="shared" si="4"/>
        <v>290</v>
      </c>
      <c r="W32" s="3"/>
      <c r="X32" s="10"/>
      <c r="Y32" s="4"/>
      <c r="Z32" s="3" t="e">
        <f t="shared" si="5"/>
        <v>#DIV/0!</v>
      </c>
    </row>
    <row r="33" spans="1:26" ht="12.75" customHeight="1">
      <c r="A33" s="19"/>
      <c r="B33" s="107" t="s">
        <v>39</v>
      </c>
      <c r="C33" s="107"/>
      <c r="D33" s="107"/>
      <c r="E33" s="25">
        <f t="shared" si="0"/>
        <v>275</v>
      </c>
      <c r="F33" s="20">
        <v>275</v>
      </c>
      <c r="G33" s="26">
        <f t="shared" si="1"/>
        <v>0</v>
      </c>
      <c r="H33" s="20">
        <v>290</v>
      </c>
      <c r="I33" s="27">
        <f t="shared" si="2"/>
        <v>-5.172413793103448</v>
      </c>
      <c r="J33" s="20">
        <v>290</v>
      </c>
      <c r="K33" s="20">
        <f t="shared" si="6"/>
        <v>-5.172413793103448</v>
      </c>
      <c r="L33" s="11"/>
      <c r="P33" s="15"/>
      <c r="Q33" s="134" t="s">
        <v>39</v>
      </c>
      <c r="R33" s="134"/>
      <c r="S33" s="134"/>
      <c r="T33" s="4">
        <v>250</v>
      </c>
      <c r="U33" s="4">
        <v>300</v>
      </c>
      <c r="V33" s="9">
        <f t="shared" si="4"/>
        <v>275</v>
      </c>
      <c r="W33" s="3"/>
      <c r="X33" s="10"/>
      <c r="Y33" s="4"/>
      <c r="Z33" s="3" t="e">
        <f t="shared" si="5"/>
        <v>#DIV/0!</v>
      </c>
    </row>
    <row r="34" spans="1:26" ht="12" customHeight="1">
      <c r="A34" s="19"/>
      <c r="B34" s="107" t="s">
        <v>40</v>
      </c>
      <c r="C34" s="107"/>
      <c r="D34" s="107"/>
      <c r="E34" s="25">
        <f t="shared" si="0"/>
        <v>240</v>
      </c>
      <c r="F34" s="20">
        <v>240</v>
      </c>
      <c r="G34" s="26">
        <f t="shared" si="1"/>
        <v>0</v>
      </c>
      <c r="H34" s="20">
        <v>230</v>
      </c>
      <c r="I34" s="27">
        <f t="shared" si="2"/>
        <v>4.3478260869565215</v>
      </c>
      <c r="J34" s="20">
        <v>290</v>
      </c>
      <c r="K34" s="20">
        <f t="shared" si="6"/>
        <v>-17.24137931034483</v>
      </c>
      <c r="L34" s="11"/>
      <c r="P34" s="15"/>
      <c r="Q34" s="134" t="s">
        <v>40</v>
      </c>
      <c r="R34" s="134"/>
      <c r="S34" s="134"/>
      <c r="T34" s="4">
        <v>235</v>
      </c>
      <c r="U34" s="4">
        <v>245</v>
      </c>
      <c r="V34" s="9">
        <f t="shared" si="4"/>
        <v>240</v>
      </c>
      <c r="W34" s="3"/>
      <c r="X34" s="10"/>
      <c r="Y34" s="4"/>
      <c r="Z34" s="3" t="e">
        <f t="shared" si="5"/>
        <v>#DIV/0!</v>
      </c>
    </row>
    <row r="35" spans="1:26" ht="11.25" customHeight="1">
      <c r="A35" s="19"/>
      <c r="B35" s="107" t="s">
        <v>78</v>
      </c>
      <c r="C35" s="107"/>
      <c r="D35" s="107"/>
      <c r="E35" s="25">
        <f t="shared" si="0"/>
        <v>650</v>
      </c>
      <c r="F35" s="20">
        <v>650</v>
      </c>
      <c r="G35" s="26">
        <f t="shared" si="1"/>
        <v>0</v>
      </c>
      <c r="H35" s="20">
        <v>0</v>
      </c>
      <c r="I35" s="27" t="e">
        <f t="shared" si="2"/>
        <v>#DIV/0!</v>
      </c>
      <c r="J35" s="20">
        <v>850</v>
      </c>
      <c r="K35" s="20">
        <f t="shared" si="6"/>
        <v>-23.529411764705884</v>
      </c>
      <c r="L35" s="11"/>
      <c r="P35" s="15"/>
      <c r="Q35" s="134" t="s">
        <v>78</v>
      </c>
      <c r="R35" s="134"/>
      <c r="S35" s="134"/>
      <c r="T35" s="4">
        <v>500</v>
      </c>
      <c r="U35" s="4">
        <v>800</v>
      </c>
      <c r="V35" s="9">
        <f t="shared" si="4"/>
        <v>650</v>
      </c>
      <c r="W35" s="3"/>
      <c r="X35" s="10"/>
      <c r="Y35" s="4"/>
      <c r="Z35" s="3" t="e">
        <f t="shared" si="5"/>
        <v>#DIV/0!</v>
      </c>
    </row>
    <row r="36" spans="1:26" ht="11.25" customHeight="1">
      <c r="A36" s="19" t="s">
        <v>42</v>
      </c>
      <c r="B36" s="107" t="s">
        <v>43</v>
      </c>
      <c r="C36" s="107"/>
      <c r="D36" s="107"/>
      <c r="E36" s="25">
        <f t="shared" si="0"/>
        <v>300</v>
      </c>
      <c r="F36" s="20">
        <v>320</v>
      </c>
      <c r="G36" s="26">
        <f t="shared" si="1"/>
        <v>-6.25</v>
      </c>
      <c r="H36" s="20">
        <v>290</v>
      </c>
      <c r="I36" s="27">
        <v>29</v>
      </c>
      <c r="J36" s="20">
        <v>280</v>
      </c>
      <c r="K36" s="20">
        <f t="shared" si="6"/>
        <v>7.142857142857143</v>
      </c>
      <c r="L36" s="11"/>
      <c r="P36" s="15" t="s">
        <v>42</v>
      </c>
      <c r="Q36" s="134" t="s">
        <v>43</v>
      </c>
      <c r="R36" s="134"/>
      <c r="S36" s="134"/>
      <c r="T36" s="4">
        <v>280</v>
      </c>
      <c r="U36" s="4">
        <v>320</v>
      </c>
      <c r="V36" s="9">
        <f t="shared" si="4"/>
        <v>300</v>
      </c>
      <c r="W36" s="3"/>
      <c r="X36" s="10"/>
      <c r="Y36" s="4"/>
      <c r="Z36" s="3" t="e">
        <f t="shared" si="5"/>
        <v>#DIV/0!</v>
      </c>
    </row>
    <row r="37" spans="1:26" ht="11.25" customHeight="1">
      <c r="A37" s="19"/>
      <c r="B37" s="107" t="s">
        <v>44</v>
      </c>
      <c r="C37" s="107"/>
      <c r="D37" s="107"/>
      <c r="E37" s="25">
        <f t="shared" si="0"/>
        <v>132.5</v>
      </c>
      <c r="F37" s="20">
        <v>132</v>
      </c>
      <c r="G37" s="26">
        <f t="shared" si="1"/>
        <v>0.3787878787878788</v>
      </c>
      <c r="H37" s="20">
        <v>145</v>
      </c>
      <c r="I37" s="27">
        <f t="shared" si="2"/>
        <v>-8.620689655172415</v>
      </c>
      <c r="J37" s="20">
        <v>120</v>
      </c>
      <c r="K37" s="20">
        <f t="shared" si="6"/>
        <v>10.416666666666666</v>
      </c>
      <c r="L37" s="11"/>
      <c r="P37" s="15"/>
      <c r="Q37" s="134" t="s">
        <v>44</v>
      </c>
      <c r="R37" s="134"/>
      <c r="S37" s="134"/>
      <c r="T37" s="4">
        <v>130</v>
      </c>
      <c r="U37" s="4">
        <v>135</v>
      </c>
      <c r="V37" s="9">
        <f t="shared" si="4"/>
        <v>132.5</v>
      </c>
      <c r="W37" s="3"/>
      <c r="X37" s="10"/>
      <c r="Y37" s="4"/>
      <c r="Z37" s="3" t="e">
        <f t="shared" si="5"/>
        <v>#DIV/0!</v>
      </c>
    </row>
    <row r="38" spans="1:26" ht="12" customHeight="1">
      <c r="A38" s="19" t="s">
        <v>45</v>
      </c>
      <c r="B38" s="107" t="s">
        <v>46</v>
      </c>
      <c r="C38" s="107"/>
      <c r="D38" s="107"/>
      <c r="E38" s="25">
        <f t="shared" si="0"/>
        <v>64.5</v>
      </c>
      <c r="F38" s="20">
        <v>65</v>
      </c>
      <c r="G38" s="26">
        <f t="shared" si="1"/>
        <v>-0.7692307692307693</v>
      </c>
      <c r="H38" s="20">
        <v>67</v>
      </c>
      <c r="I38" s="27">
        <f t="shared" si="2"/>
        <v>-3.7313432835820897</v>
      </c>
      <c r="J38" s="20">
        <v>42</v>
      </c>
      <c r="K38" s="20">
        <f t="shared" si="6"/>
        <v>53.57142857142857</v>
      </c>
      <c r="L38" s="11"/>
      <c r="P38" s="15" t="s">
        <v>45</v>
      </c>
      <c r="Q38" s="134" t="s">
        <v>46</v>
      </c>
      <c r="R38" s="134"/>
      <c r="S38" s="134"/>
      <c r="T38" s="4">
        <v>64</v>
      </c>
      <c r="U38" s="4">
        <v>65</v>
      </c>
      <c r="V38" s="9">
        <f t="shared" si="4"/>
        <v>64.5</v>
      </c>
      <c r="W38" s="3"/>
      <c r="X38" s="10"/>
      <c r="Y38" s="4"/>
      <c r="Z38" s="3" t="e">
        <f t="shared" si="5"/>
        <v>#DIV/0!</v>
      </c>
    </row>
    <row r="39" spans="1:26" ht="9.75" customHeight="1">
      <c r="A39" s="19" t="s">
        <v>47</v>
      </c>
      <c r="B39" s="107" t="s">
        <v>48</v>
      </c>
      <c r="C39" s="107"/>
      <c r="D39" s="107"/>
      <c r="E39" s="25">
        <f t="shared" si="0"/>
        <v>35</v>
      </c>
      <c r="F39" s="20">
        <v>30</v>
      </c>
      <c r="G39" s="26">
        <f t="shared" si="1"/>
        <v>16.666666666666668</v>
      </c>
      <c r="H39" s="20">
        <v>32</v>
      </c>
      <c r="I39" s="27">
        <f t="shared" si="2"/>
        <v>9.375</v>
      </c>
      <c r="J39" s="20">
        <v>25</v>
      </c>
      <c r="K39" s="20">
        <f t="shared" si="6"/>
        <v>40</v>
      </c>
      <c r="L39" s="11"/>
      <c r="P39" s="15" t="s">
        <v>47</v>
      </c>
      <c r="Q39" s="134" t="s">
        <v>48</v>
      </c>
      <c r="R39" s="134"/>
      <c r="S39" s="134"/>
      <c r="T39" s="4">
        <v>25</v>
      </c>
      <c r="U39" s="4">
        <v>25</v>
      </c>
      <c r="V39" s="9">
        <v>35</v>
      </c>
      <c r="W39" s="3"/>
      <c r="X39" s="10"/>
      <c r="Y39" s="4"/>
      <c r="Z39" s="3" t="e">
        <f t="shared" si="5"/>
        <v>#DIV/0!</v>
      </c>
    </row>
    <row r="40" spans="1:26" ht="12" customHeight="1">
      <c r="A40" s="19" t="s">
        <v>49</v>
      </c>
      <c r="B40" s="107" t="s">
        <v>50</v>
      </c>
      <c r="C40" s="107"/>
      <c r="D40" s="107"/>
      <c r="E40" s="25">
        <f t="shared" si="0"/>
        <v>29</v>
      </c>
      <c r="F40" s="20">
        <v>29</v>
      </c>
      <c r="G40" s="26">
        <f t="shared" si="1"/>
        <v>0</v>
      </c>
      <c r="H40" s="20">
        <v>22</v>
      </c>
      <c r="I40" s="27">
        <f t="shared" si="2"/>
        <v>31.818181818181817</v>
      </c>
      <c r="J40" s="20">
        <v>30</v>
      </c>
      <c r="K40" s="20">
        <f t="shared" si="6"/>
        <v>-3.3333333333333335</v>
      </c>
      <c r="L40" s="11"/>
      <c r="P40" s="15" t="s">
        <v>49</v>
      </c>
      <c r="Q40" s="134" t="s">
        <v>50</v>
      </c>
      <c r="R40" s="134"/>
      <c r="S40" s="134"/>
      <c r="T40" s="4">
        <v>28</v>
      </c>
      <c r="U40" s="4">
        <v>30</v>
      </c>
      <c r="V40" s="9">
        <f t="shared" si="4"/>
        <v>29</v>
      </c>
      <c r="W40" s="3"/>
      <c r="X40" s="10"/>
      <c r="Y40" s="4"/>
      <c r="Z40" s="3" t="e">
        <f t="shared" si="5"/>
        <v>#DIV/0!</v>
      </c>
    </row>
    <row r="41" spans="1:26" ht="12" customHeight="1">
      <c r="A41" s="19"/>
      <c r="B41" s="107" t="s">
        <v>51</v>
      </c>
      <c r="C41" s="107"/>
      <c r="D41" s="107"/>
      <c r="E41" s="25">
        <f t="shared" si="0"/>
        <v>37.5</v>
      </c>
      <c r="F41" s="20">
        <v>45</v>
      </c>
      <c r="G41" s="26">
        <f t="shared" si="1"/>
        <v>-16.666666666666668</v>
      </c>
      <c r="H41" s="20">
        <v>50</v>
      </c>
      <c r="I41" s="27">
        <f t="shared" si="2"/>
        <v>-25</v>
      </c>
      <c r="J41" s="20">
        <v>50</v>
      </c>
      <c r="K41" s="20">
        <f t="shared" si="6"/>
        <v>-25</v>
      </c>
      <c r="L41" s="11"/>
      <c r="P41" s="15"/>
      <c r="Q41" s="134" t="s">
        <v>51</v>
      </c>
      <c r="R41" s="134"/>
      <c r="S41" s="134"/>
      <c r="T41" s="4">
        <v>35</v>
      </c>
      <c r="U41" s="4">
        <v>40</v>
      </c>
      <c r="V41" s="9">
        <f t="shared" si="4"/>
        <v>37.5</v>
      </c>
      <c r="W41" s="3"/>
      <c r="X41" s="10"/>
      <c r="Y41" s="4"/>
      <c r="Z41" s="3" t="e">
        <f t="shared" si="5"/>
        <v>#DIV/0!</v>
      </c>
    </row>
    <row r="42" spans="1:26" ht="12" customHeight="1">
      <c r="A42" s="19"/>
      <c r="B42" s="107" t="s">
        <v>52</v>
      </c>
      <c r="C42" s="107"/>
      <c r="D42" s="107"/>
      <c r="E42" s="25">
        <f t="shared" si="0"/>
        <v>27.5</v>
      </c>
      <c r="F42" s="20">
        <v>25</v>
      </c>
      <c r="G42" s="26">
        <f t="shared" si="1"/>
        <v>10</v>
      </c>
      <c r="H42" s="20">
        <v>20</v>
      </c>
      <c r="I42" s="27">
        <f t="shared" si="2"/>
        <v>37.5</v>
      </c>
      <c r="J42" s="20">
        <v>25</v>
      </c>
      <c r="K42" s="20">
        <f t="shared" si="6"/>
        <v>10</v>
      </c>
      <c r="L42" s="11"/>
      <c r="P42" s="15"/>
      <c r="Q42" s="134" t="s">
        <v>52</v>
      </c>
      <c r="R42" s="134"/>
      <c r="S42" s="134"/>
      <c r="T42" s="4">
        <v>25</v>
      </c>
      <c r="U42" s="4">
        <v>30</v>
      </c>
      <c r="V42" s="9">
        <f t="shared" si="4"/>
        <v>27.5</v>
      </c>
      <c r="W42" s="3"/>
      <c r="X42" s="10"/>
      <c r="Y42" s="4"/>
      <c r="Z42" s="3" t="e">
        <f t="shared" si="5"/>
        <v>#DIV/0!</v>
      </c>
    </row>
    <row r="43" spans="1:26" ht="12" customHeight="1">
      <c r="A43" s="19"/>
      <c r="B43" s="107" t="s">
        <v>53</v>
      </c>
      <c r="C43" s="107"/>
      <c r="D43" s="107"/>
      <c r="E43" s="25">
        <f t="shared" si="0"/>
        <v>35</v>
      </c>
      <c r="F43" s="20">
        <v>27.5</v>
      </c>
      <c r="G43" s="26">
        <f t="shared" si="1"/>
        <v>27.272727272727273</v>
      </c>
      <c r="H43" s="20">
        <v>30</v>
      </c>
      <c r="I43" s="27">
        <f t="shared" si="2"/>
        <v>16.666666666666668</v>
      </c>
      <c r="J43" s="20">
        <v>27</v>
      </c>
      <c r="K43" s="20">
        <f t="shared" si="6"/>
        <v>29.62962962962963</v>
      </c>
      <c r="L43" s="11"/>
      <c r="P43" s="15"/>
      <c r="Q43" s="134" t="s">
        <v>53</v>
      </c>
      <c r="R43" s="134"/>
      <c r="S43" s="134"/>
      <c r="T43" s="4">
        <v>30</v>
      </c>
      <c r="U43" s="4">
        <v>40</v>
      </c>
      <c r="V43" s="9">
        <f t="shared" si="4"/>
        <v>35</v>
      </c>
      <c r="W43" s="3"/>
      <c r="X43" s="10"/>
      <c r="Y43" s="4"/>
      <c r="Z43" s="3" t="e">
        <f t="shared" si="5"/>
        <v>#DIV/0!</v>
      </c>
    </row>
    <row r="44" spans="1:26" ht="12" customHeight="1">
      <c r="A44" s="29"/>
      <c r="B44" s="107" t="s">
        <v>54</v>
      </c>
      <c r="C44" s="107"/>
      <c r="D44" s="107"/>
      <c r="E44" s="25">
        <f t="shared" si="0"/>
        <v>32.5</v>
      </c>
      <c r="F44" s="20">
        <v>32.5</v>
      </c>
      <c r="G44" s="26">
        <f t="shared" si="1"/>
        <v>0</v>
      </c>
      <c r="H44" s="20">
        <v>35</v>
      </c>
      <c r="I44" s="27">
        <f t="shared" si="2"/>
        <v>-7.142857142857143</v>
      </c>
      <c r="J44" s="20">
        <v>28</v>
      </c>
      <c r="K44" s="20">
        <f t="shared" si="6"/>
        <v>16.071428571428573</v>
      </c>
      <c r="L44" s="11"/>
      <c r="P44" s="15"/>
      <c r="Q44" s="134" t="s">
        <v>54</v>
      </c>
      <c r="R44" s="134"/>
      <c r="S44" s="134"/>
      <c r="T44" s="4">
        <v>30</v>
      </c>
      <c r="U44" s="4">
        <v>35</v>
      </c>
      <c r="V44" s="9">
        <f t="shared" si="4"/>
        <v>32.5</v>
      </c>
      <c r="W44" s="3"/>
      <c r="X44" s="10"/>
      <c r="Y44" s="4"/>
      <c r="Z44" s="3" t="e">
        <f t="shared" si="5"/>
        <v>#DIV/0!</v>
      </c>
    </row>
    <row r="45" spans="1:26" ht="15.75">
      <c r="A45" s="118" t="s">
        <v>69</v>
      </c>
      <c r="B45" s="118"/>
      <c r="C45" s="118"/>
      <c r="D45" s="110" t="s">
        <v>87</v>
      </c>
      <c r="E45" s="110"/>
      <c r="F45" s="110"/>
      <c r="G45" s="110"/>
      <c r="H45" s="110"/>
      <c r="I45" s="110"/>
      <c r="J45" s="110"/>
      <c r="K45" s="110"/>
      <c r="L45" s="110"/>
      <c r="P45" s="16" t="s">
        <v>69</v>
      </c>
      <c r="Q45" s="16"/>
      <c r="R45" s="16"/>
      <c r="S45" s="16"/>
      <c r="T45" s="16"/>
      <c r="U45" s="16"/>
      <c r="V45" s="16"/>
      <c r="W45" s="16"/>
      <c r="X45" s="6"/>
      <c r="Y45" s="16"/>
      <c r="Z45" s="16"/>
    </row>
    <row r="46" spans="1:26" ht="15.75">
      <c r="A46" s="118"/>
      <c r="B46" s="118"/>
      <c r="C46" s="118"/>
      <c r="D46" s="110" t="s">
        <v>88</v>
      </c>
      <c r="E46" s="110"/>
      <c r="F46" s="110"/>
      <c r="G46" s="110"/>
      <c r="H46" s="110"/>
      <c r="I46" s="110"/>
      <c r="J46" s="110"/>
      <c r="K46" s="110"/>
      <c r="L46" s="33"/>
      <c r="P46" s="16"/>
      <c r="Q46" s="16"/>
      <c r="R46" s="16"/>
      <c r="S46" s="16"/>
      <c r="T46" s="16"/>
      <c r="U46" s="16"/>
      <c r="V46" s="16"/>
      <c r="W46" s="16"/>
      <c r="X46" s="6"/>
      <c r="Y46" s="16"/>
      <c r="Z46" s="16"/>
    </row>
    <row r="47" spans="1:24" s="16" customFormat="1" ht="13.5" customHeight="1">
      <c r="A47" s="118"/>
      <c r="B47" s="118"/>
      <c r="C47" s="118"/>
      <c r="D47" s="32" t="s">
        <v>89</v>
      </c>
      <c r="E47" s="32"/>
      <c r="F47" s="32"/>
      <c r="G47" s="32"/>
      <c r="H47" s="32"/>
      <c r="I47" s="32"/>
      <c r="J47" s="32"/>
      <c r="K47" s="32"/>
      <c r="L47" s="33"/>
      <c r="X47" s="6"/>
    </row>
    <row r="48" spans="1:26" ht="15.75">
      <c r="A48" s="118" t="s">
        <v>71</v>
      </c>
      <c r="B48" s="118"/>
      <c r="C48" s="118"/>
      <c r="D48" s="110" t="s">
        <v>90</v>
      </c>
      <c r="E48" s="110"/>
      <c r="F48" s="110"/>
      <c r="G48" s="110"/>
      <c r="H48" s="110"/>
      <c r="I48" s="110"/>
      <c r="J48" s="110"/>
      <c r="K48" s="110"/>
      <c r="L48" s="110"/>
      <c r="P48" s="16" t="s">
        <v>71</v>
      </c>
      <c r="Q48" s="16"/>
      <c r="R48" s="16"/>
      <c r="S48" s="16"/>
      <c r="T48" s="16"/>
      <c r="U48" s="16"/>
      <c r="V48" s="16"/>
      <c r="W48" s="16"/>
      <c r="X48" s="6"/>
      <c r="Y48" s="16"/>
      <c r="Z48" s="16"/>
    </row>
    <row r="49" spans="1:24" s="16" customFormat="1" ht="15.75">
      <c r="A49" s="30"/>
      <c r="B49" s="30"/>
      <c r="C49" s="30"/>
      <c r="D49" s="110" t="s">
        <v>91</v>
      </c>
      <c r="E49" s="110"/>
      <c r="F49" s="110"/>
      <c r="G49" s="110"/>
      <c r="H49" s="110"/>
      <c r="I49" s="110"/>
      <c r="J49" s="110"/>
      <c r="K49" s="110"/>
      <c r="L49" s="110"/>
      <c r="X49" s="6"/>
    </row>
    <row r="50" spans="1:26" ht="9" customHeight="1">
      <c r="A50" s="118" t="s">
        <v>70</v>
      </c>
      <c r="B50" s="118"/>
      <c r="C50" s="118"/>
      <c r="D50" s="32"/>
      <c r="E50" s="32"/>
      <c r="F50" s="32"/>
      <c r="G50" s="33"/>
      <c r="H50" s="33"/>
      <c r="I50" s="33"/>
      <c r="J50" s="33"/>
      <c r="K50" s="33"/>
      <c r="L50" s="33"/>
      <c r="P50" s="16"/>
      <c r="Q50" s="16"/>
      <c r="R50" s="16"/>
      <c r="S50" s="16"/>
      <c r="T50" s="16"/>
      <c r="U50" s="16"/>
      <c r="V50" s="16"/>
      <c r="W50" s="16"/>
      <c r="X50" s="6"/>
      <c r="Y50" s="16"/>
      <c r="Z50" s="16"/>
    </row>
    <row r="51" spans="1:24" s="16" customFormat="1" ht="7.5" customHeight="1">
      <c r="A51" s="118"/>
      <c r="B51" s="118"/>
      <c r="C51" s="118"/>
      <c r="D51" s="33"/>
      <c r="E51" s="33"/>
      <c r="F51" s="33"/>
      <c r="G51" s="33"/>
      <c r="H51" s="33"/>
      <c r="I51" s="33"/>
      <c r="J51" s="33"/>
      <c r="K51" s="33"/>
      <c r="L51" s="33"/>
      <c r="X51" s="6"/>
    </row>
    <row r="52" spans="1:26" ht="15.75">
      <c r="A52" s="118"/>
      <c r="B52" s="118"/>
      <c r="C52" s="118"/>
      <c r="D52" s="110" t="s">
        <v>92</v>
      </c>
      <c r="E52" s="110"/>
      <c r="F52" s="110"/>
      <c r="G52" s="110"/>
      <c r="H52" s="110"/>
      <c r="I52" s="110"/>
      <c r="J52" s="110"/>
      <c r="K52" s="110"/>
      <c r="L52" s="110"/>
      <c r="P52" s="16" t="s">
        <v>70</v>
      </c>
      <c r="Q52" s="16"/>
      <c r="R52" s="16"/>
      <c r="S52" s="16"/>
      <c r="T52" s="16"/>
      <c r="U52" s="16"/>
      <c r="V52" s="16"/>
      <c r="W52" s="16"/>
      <c r="X52" s="6"/>
      <c r="Y52" s="16"/>
      <c r="Z52" s="16"/>
    </row>
    <row r="53" spans="1:26" ht="15.75">
      <c r="A53" s="118"/>
      <c r="B53" s="118"/>
      <c r="C53" s="118"/>
      <c r="D53" s="110" t="s">
        <v>93</v>
      </c>
      <c r="E53" s="110"/>
      <c r="F53" s="110"/>
      <c r="G53" s="110"/>
      <c r="H53" s="110"/>
      <c r="I53" s="110"/>
      <c r="J53" s="110"/>
      <c r="K53" s="110"/>
      <c r="L53" s="33"/>
      <c r="P53" s="16"/>
      <c r="Q53" s="16"/>
      <c r="R53" s="16"/>
      <c r="S53" s="16"/>
      <c r="T53" s="16"/>
      <c r="U53" s="16"/>
      <c r="V53" s="16"/>
      <c r="W53" s="16"/>
      <c r="X53" s="6"/>
      <c r="Y53" s="16"/>
      <c r="Z53" s="16"/>
    </row>
    <row r="54" spans="1:24" s="16" customFormat="1" ht="8.25" customHeight="1">
      <c r="A54" s="30"/>
      <c r="B54" s="30"/>
      <c r="C54" s="30"/>
      <c r="D54" s="32"/>
      <c r="E54" s="32"/>
      <c r="F54" s="32"/>
      <c r="G54" s="32"/>
      <c r="H54" s="32"/>
      <c r="I54" s="32"/>
      <c r="J54" s="32"/>
      <c r="K54" s="32"/>
      <c r="L54" s="33"/>
      <c r="X54" s="6"/>
    </row>
    <row r="55" spans="1:26" ht="15.75">
      <c r="A55" s="118" t="s">
        <v>72</v>
      </c>
      <c r="B55" s="118"/>
      <c r="C55" s="118"/>
      <c r="D55" s="110" t="s">
        <v>83</v>
      </c>
      <c r="E55" s="110"/>
      <c r="F55" s="110"/>
      <c r="G55" s="110"/>
      <c r="H55" s="110"/>
      <c r="I55" s="110"/>
      <c r="J55" s="110"/>
      <c r="K55" s="110"/>
      <c r="L55" s="33"/>
      <c r="P55" s="16" t="s">
        <v>72</v>
      </c>
      <c r="Q55" s="16"/>
      <c r="R55" s="16"/>
      <c r="S55" s="16"/>
      <c r="T55" s="16"/>
      <c r="U55" s="16"/>
      <c r="V55" s="16"/>
      <c r="W55" s="136" t="s">
        <v>77</v>
      </c>
      <c r="X55" s="136"/>
      <c r="Y55" s="136"/>
      <c r="Z55" s="16"/>
    </row>
    <row r="56" spans="1:25" s="16" customFormat="1" ht="6.75" customHeight="1">
      <c r="A56" s="30"/>
      <c r="B56" s="30"/>
      <c r="C56" s="30"/>
      <c r="D56" s="32"/>
      <c r="E56" s="32"/>
      <c r="F56" s="32"/>
      <c r="G56" s="32"/>
      <c r="H56" s="33"/>
      <c r="I56" s="34"/>
      <c r="J56" s="33"/>
      <c r="K56" s="33"/>
      <c r="L56" s="33"/>
      <c r="W56" s="17"/>
      <c r="X56" s="17"/>
      <c r="Y56" s="17"/>
    </row>
    <row r="57" spans="1:26" ht="15.75">
      <c r="A57" s="118" t="s">
        <v>73</v>
      </c>
      <c r="B57" s="118"/>
      <c r="C57" s="118"/>
      <c r="D57" s="110" t="s">
        <v>94</v>
      </c>
      <c r="E57" s="110"/>
      <c r="F57" s="110"/>
      <c r="G57" s="110"/>
      <c r="H57" s="110"/>
      <c r="I57" s="110"/>
      <c r="J57" s="110"/>
      <c r="K57" s="110"/>
      <c r="L57" s="110"/>
      <c r="P57" s="16" t="s">
        <v>73</v>
      </c>
      <c r="Q57" s="16"/>
      <c r="R57" s="16"/>
      <c r="S57" s="16"/>
      <c r="T57" s="16"/>
      <c r="U57" s="16"/>
      <c r="V57" s="16"/>
      <c r="W57" s="136" t="s">
        <v>76</v>
      </c>
      <c r="X57" s="136"/>
      <c r="Y57" s="136"/>
      <c r="Z57" s="16"/>
    </row>
    <row r="58" spans="1:26" ht="15.75">
      <c r="A58" s="118"/>
      <c r="B58" s="118"/>
      <c r="C58" s="118"/>
      <c r="D58" s="110" t="s">
        <v>95</v>
      </c>
      <c r="E58" s="110"/>
      <c r="F58" s="110"/>
      <c r="G58" s="110"/>
      <c r="H58" s="110"/>
      <c r="I58" s="110"/>
      <c r="J58" s="110"/>
      <c r="K58" s="110"/>
      <c r="L58" s="32"/>
      <c r="P58" s="16"/>
      <c r="Q58" s="16"/>
      <c r="R58" s="16"/>
      <c r="S58" s="16"/>
      <c r="T58" s="16"/>
      <c r="U58" s="16"/>
      <c r="V58" s="16"/>
      <c r="W58" s="136" t="s">
        <v>75</v>
      </c>
      <c r="X58" s="136"/>
      <c r="Y58" s="136"/>
      <c r="Z58" s="16"/>
    </row>
    <row r="59" spans="1:26" ht="15.75">
      <c r="A59" s="118"/>
      <c r="B59" s="118"/>
      <c r="C59" s="118"/>
      <c r="D59" s="110" t="s">
        <v>97</v>
      </c>
      <c r="E59" s="110"/>
      <c r="F59" s="110"/>
      <c r="G59" s="110"/>
      <c r="H59" s="110"/>
      <c r="I59" s="110"/>
      <c r="J59" s="110"/>
      <c r="K59" s="110"/>
      <c r="L59" s="110"/>
      <c r="P59" s="16"/>
      <c r="Q59" s="16"/>
      <c r="R59" s="16"/>
      <c r="S59" s="16"/>
      <c r="T59" s="16"/>
      <c r="U59" s="16"/>
      <c r="V59" s="16"/>
      <c r="W59" s="136" t="s">
        <v>74</v>
      </c>
      <c r="X59" s="136"/>
      <c r="Y59" s="136"/>
      <c r="Z59" s="16"/>
    </row>
    <row r="60" spans="1:12" ht="15.75">
      <c r="A60" s="118"/>
      <c r="B60" s="118"/>
      <c r="C60" s="118"/>
      <c r="D60" s="110" t="s">
        <v>96</v>
      </c>
      <c r="E60" s="110"/>
      <c r="F60" s="110"/>
      <c r="G60" s="110"/>
      <c r="H60" s="110"/>
      <c r="I60" s="110"/>
      <c r="J60" s="110"/>
      <c r="K60" s="110"/>
      <c r="L60" s="110"/>
    </row>
    <row r="61" spans="1:12" s="16" customFormat="1" ht="11.25" customHeight="1">
      <c r="A61" s="11"/>
      <c r="B61" s="11"/>
      <c r="C61" s="11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5.75">
      <c r="A62" s="11"/>
      <c r="B62" s="11"/>
      <c r="C62" s="11"/>
      <c r="D62" s="28"/>
      <c r="E62" s="28"/>
      <c r="F62" s="28"/>
      <c r="G62" s="28"/>
      <c r="H62" s="109" t="s">
        <v>77</v>
      </c>
      <c r="I62" s="109"/>
      <c r="J62" s="109"/>
      <c r="K62" s="28"/>
      <c r="L62" s="28"/>
    </row>
    <row r="63" spans="1:12" ht="17.25" customHeight="1">
      <c r="A63" s="11"/>
      <c r="B63" s="11"/>
      <c r="C63" s="11"/>
      <c r="D63" s="28"/>
      <c r="E63" s="28"/>
      <c r="F63" s="28"/>
      <c r="G63" s="28"/>
      <c r="H63" s="109"/>
      <c r="I63" s="109"/>
      <c r="J63" s="109"/>
      <c r="K63" s="28"/>
      <c r="L63" s="28"/>
    </row>
    <row r="64" spans="1:12" ht="12.75" customHeight="1">
      <c r="A64" s="11"/>
      <c r="B64" s="11"/>
      <c r="C64" s="11"/>
      <c r="D64" s="28"/>
      <c r="E64" s="28"/>
      <c r="F64" s="28"/>
      <c r="G64" s="28"/>
      <c r="H64" s="109" t="s">
        <v>76</v>
      </c>
      <c r="I64" s="109"/>
      <c r="J64" s="109"/>
      <c r="K64" s="28"/>
      <c r="L64" s="28"/>
    </row>
    <row r="65" spans="1:12" ht="11.25" customHeight="1">
      <c r="A65" s="11"/>
      <c r="B65" s="11"/>
      <c r="C65" s="11"/>
      <c r="D65" s="28"/>
      <c r="E65" s="28"/>
      <c r="F65" s="28"/>
      <c r="G65" s="28"/>
      <c r="H65" s="109" t="s">
        <v>75</v>
      </c>
      <c r="I65" s="109"/>
      <c r="J65" s="109"/>
      <c r="K65" s="28"/>
      <c r="L65" s="28"/>
    </row>
    <row r="66" spans="1:12" ht="11.25" customHeight="1">
      <c r="A66" s="11"/>
      <c r="B66" s="11"/>
      <c r="C66" s="11"/>
      <c r="D66" s="28"/>
      <c r="E66" s="28"/>
      <c r="F66" s="28"/>
      <c r="G66" s="28"/>
      <c r="H66" s="109" t="s">
        <v>74</v>
      </c>
      <c r="I66" s="109"/>
      <c r="J66" s="109"/>
      <c r="K66" s="28"/>
      <c r="L66" s="28"/>
    </row>
  </sheetData>
  <sheetProtection/>
  <mergeCells count="109">
    <mergeCell ref="W58:Y58"/>
    <mergeCell ref="W59:Y59"/>
    <mergeCell ref="A48:C48"/>
    <mergeCell ref="A55:C55"/>
    <mergeCell ref="D46:K46"/>
    <mergeCell ref="D53:K53"/>
    <mergeCell ref="D58:K58"/>
    <mergeCell ref="A57:C60"/>
    <mergeCell ref="A50:C53"/>
    <mergeCell ref="A45:C47"/>
    <mergeCell ref="B19:D19"/>
    <mergeCell ref="B12:D12"/>
    <mergeCell ref="B13:D13"/>
    <mergeCell ref="B14:D14"/>
    <mergeCell ref="B30:D30"/>
    <mergeCell ref="B31:D31"/>
    <mergeCell ref="B21:D21"/>
    <mergeCell ref="B22:D22"/>
    <mergeCell ref="B23:D23"/>
    <mergeCell ref="B24:D24"/>
    <mergeCell ref="D45:L45"/>
    <mergeCell ref="D52:L52"/>
    <mergeCell ref="D57:L57"/>
    <mergeCell ref="D55:K55"/>
    <mergeCell ref="D48:L48"/>
    <mergeCell ref="D49:L49"/>
    <mergeCell ref="D59:L59"/>
    <mergeCell ref="Q33:S33"/>
    <mergeCell ref="Q34:S34"/>
    <mergeCell ref="Q35:S35"/>
    <mergeCell ref="Q36:S36"/>
    <mergeCell ref="Q37:S37"/>
    <mergeCell ref="B43:D43"/>
    <mergeCell ref="B39:D39"/>
    <mergeCell ref="B40:D40"/>
    <mergeCell ref="B41:D41"/>
    <mergeCell ref="B42:D42"/>
    <mergeCell ref="W55:Y55"/>
    <mergeCell ref="W57:Y57"/>
    <mergeCell ref="Q38:S38"/>
    <mergeCell ref="Q39:S39"/>
    <mergeCell ref="Q40:S40"/>
    <mergeCell ref="Q41:S41"/>
    <mergeCell ref="Q42:S42"/>
    <mergeCell ref="Q43:S43"/>
    <mergeCell ref="Q44:S44"/>
    <mergeCell ref="Q28:S28"/>
    <mergeCell ref="Q29:S29"/>
    <mergeCell ref="Q30:S30"/>
    <mergeCell ref="Q31:S31"/>
    <mergeCell ref="Q32:S32"/>
    <mergeCell ref="Q23:S23"/>
    <mergeCell ref="Q24:S24"/>
    <mergeCell ref="Q25:S25"/>
    <mergeCell ref="Q26:S26"/>
    <mergeCell ref="Q27:S27"/>
    <mergeCell ref="Q21:S21"/>
    <mergeCell ref="Q22:S22"/>
    <mergeCell ref="Q13:S13"/>
    <mergeCell ref="Q14:S14"/>
    <mergeCell ref="Q15:S15"/>
    <mergeCell ref="Q16:S16"/>
    <mergeCell ref="Q17:S17"/>
    <mergeCell ref="P1:Z1"/>
    <mergeCell ref="P2:Z2"/>
    <mergeCell ref="P3:Z3"/>
    <mergeCell ref="P4:Z4"/>
    <mergeCell ref="P5:Z5"/>
    <mergeCell ref="Q18:S18"/>
    <mergeCell ref="B28:D28"/>
    <mergeCell ref="B29:D29"/>
    <mergeCell ref="B15:D15"/>
    <mergeCell ref="P6:Z6"/>
    <mergeCell ref="P7:Z7"/>
    <mergeCell ref="P8:Z8"/>
    <mergeCell ref="Q9:S11"/>
    <mergeCell ref="Q12:S12"/>
    <mergeCell ref="Q19:S19"/>
    <mergeCell ref="Q20:S20"/>
    <mergeCell ref="H65:J65"/>
    <mergeCell ref="H66:J66"/>
    <mergeCell ref="A8:K8"/>
    <mergeCell ref="B9:D11"/>
    <mergeCell ref="B32:D32"/>
    <mergeCell ref="B33:D33"/>
    <mergeCell ref="B34:D34"/>
    <mergeCell ref="B25:D25"/>
    <mergeCell ref="B26:D26"/>
    <mergeCell ref="B27:D27"/>
    <mergeCell ref="A1:K1"/>
    <mergeCell ref="A2:K2"/>
    <mergeCell ref="A3:K3"/>
    <mergeCell ref="A4:K4"/>
    <mergeCell ref="H62:J62"/>
    <mergeCell ref="H63:J63"/>
    <mergeCell ref="B36:D36"/>
    <mergeCell ref="B16:D16"/>
    <mergeCell ref="B17:D17"/>
    <mergeCell ref="B20:D20"/>
    <mergeCell ref="B37:D37"/>
    <mergeCell ref="B38:D38"/>
    <mergeCell ref="A5:L5"/>
    <mergeCell ref="H64:J64"/>
    <mergeCell ref="D60:L60"/>
    <mergeCell ref="B18:D18"/>
    <mergeCell ref="A6:L6"/>
    <mergeCell ref="A7:L7"/>
    <mergeCell ref="B44:D44"/>
    <mergeCell ref="B35:D35"/>
  </mergeCells>
  <printOptions/>
  <pageMargins left="0.45" right="0.2" top="0.2" bottom="0.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4"/>
  <sheetViews>
    <sheetView zoomScalePageLayoutView="0" workbookViewId="0" topLeftCell="A1">
      <selection activeCell="A1" sqref="A1:L62"/>
    </sheetView>
  </sheetViews>
  <sheetFormatPr defaultColWidth="9.140625" defaultRowHeight="15"/>
  <cols>
    <col min="1" max="1" width="3.421875" style="42" customWidth="1"/>
    <col min="2" max="2" width="9.140625" style="42" customWidth="1"/>
    <col min="3" max="3" width="2.421875" style="42" customWidth="1"/>
    <col min="4" max="4" width="6.7109375" style="42" customWidth="1"/>
    <col min="5" max="5" width="7.8515625" style="42" customWidth="1"/>
    <col min="6" max="6" width="9.28125" style="42" customWidth="1"/>
    <col min="7" max="7" width="10.140625" style="42" customWidth="1"/>
    <col min="8" max="8" width="7.57421875" style="42" customWidth="1"/>
    <col min="9" max="9" width="9.8515625" style="42" customWidth="1"/>
    <col min="10" max="10" width="8.57421875" style="42" customWidth="1"/>
    <col min="11" max="11" width="10.00390625" style="42" customWidth="1"/>
    <col min="12" max="12" width="10.57421875" style="42" customWidth="1"/>
    <col min="13" max="14" width="9.140625" style="42" customWidth="1"/>
    <col min="15" max="15" width="11.28125" style="42" customWidth="1"/>
    <col min="16" max="17" width="9.140625" style="42" customWidth="1"/>
    <col min="18" max="18" width="5.8515625" style="42" customWidth="1"/>
    <col min="19" max="19" width="5.00390625" style="42" customWidth="1"/>
    <col min="20" max="20" width="9.140625" style="42" customWidth="1"/>
    <col min="21" max="21" width="10.140625" style="42" bestFit="1" customWidth="1"/>
    <col min="22" max="16384" width="9.140625" style="42" customWidth="1"/>
  </cols>
  <sheetData>
    <row r="1" spans="1:12" ht="12.75" customHeight="1">
      <c r="A1" s="196" t="s">
        <v>126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9.75" customHeight="1">
      <c r="A2" s="197" t="s">
        <v>143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ht="9.75" customHeight="1">
      <c r="A3" s="196" t="s">
        <v>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27" ht="11.25" customHeight="1">
      <c r="A4" s="196" t="s">
        <v>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11.25" customHeight="1">
      <c r="A5" s="198" t="s">
        <v>147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3.5" customHeight="1">
      <c r="A6" s="199" t="s">
        <v>150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ht="12.75" customHeight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ht="12" customHeight="1">
      <c r="A8" s="201" t="s">
        <v>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7" ht="10.5" customHeight="1">
      <c r="A9" s="45" t="s">
        <v>67</v>
      </c>
      <c r="B9" s="184" t="s">
        <v>6</v>
      </c>
      <c r="C9" s="185"/>
      <c r="D9" s="186"/>
      <c r="E9" s="181" t="s">
        <v>104</v>
      </c>
      <c r="F9" s="46" t="s">
        <v>55</v>
      </c>
      <c r="G9" s="46" t="s">
        <v>58</v>
      </c>
      <c r="H9" s="46" t="s">
        <v>60</v>
      </c>
      <c r="I9" s="46" t="s">
        <v>63</v>
      </c>
      <c r="J9" s="47" t="s">
        <v>60</v>
      </c>
      <c r="K9" s="46" t="s">
        <v>64</v>
      </c>
      <c r="L9" s="46" t="s">
        <v>60</v>
      </c>
      <c r="P9" s="45" t="s">
        <v>67</v>
      </c>
      <c r="Q9" s="184" t="s">
        <v>6</v>
      </c>
      <c r="R9" s="185"/>
      <c r="S9" s="186"/>
      <c r="T9" s="181" t="s">
        <v>104</v>
      </c>
      <c r="U9" s="46" t="s">
        <v>55</v>
      </c>
      <c r="V9" s="46" t="s">
        <v>58</v>
      </c>
      <c r="W9" s="48" t="s">
        <v>60</v>
      </c>
      <c r="X9" s="44"/>
      <c r="Y9" s="44"/>
      <c r="Z9" s="44"/>
      <c r="AA9" s="44"/>
    </row>
    <row r="10" spans="1:27" ht="12" customHeight="1">
      <c r="A10" s="49" t="s">
        <v>68</v>
      </c>
      <c r="B10" s="187"/>
      <c r="C10" s="188"/>
      <c r="D10" s="189"/>
      <c r="E10" s="182"/>
      <c r="F10" s="50" t="s">
        <v>56</v>
      </c>
      <c r="G10" s="50" t="s">
        <v>56</v>
      </c>
      <c r="H10" s="50" t="s">
        <v>61</v>
      </c>
      <c r="I10" s="50" t="s">
        <v>56</v>
      </c>
      <c r="J10" s="51" t="s">
        <v>61</v>
      </c>
      <c r="K10" s="50" t="s">
        <v>56</v>
      </c>
      <c r="L10" s="50" t="s">
        <v>65</v>
      </c>
      <c r="P10" s="49" t="s">
        <v>68</v>
      </c>
      <c r="Q10" s="187"/>
      <c r="R10" s="188"/>
      <c r="S10" s="189"/>
      <c r="T10" s="182"/>
      <c r="U10" s="50" t="s">
        <v>56</v>
      </c>
      <c r="V10" s="50" t="s">
        <v>56</v>
      </c>
      <c r="W10" s="52" t="s">
        <v>61</v>
      </c>
      <c r="X10" s="44"/>
      <c r="Y10" s="44"/>
      <c r="Z10" s="44"/>
      <c r="AA10" s="44"/>
    </row>
    <row r="11" spans="1:27" ht="11.25" customHeight="1">
      <c r="A11" s="49"/>
      <c r="B11" s="187"/>
      <c r="C11" s="188"/>
      <c r="D11" s="189"/>
      <c r="E11" s="182"/>
      <c r="F11" s="53">
        <v>1</v>
      </c>
      <c r="G11" s="53">
        <v>2</v>
      </c>
      <c r="H11" s="53">
        <v>3</v>
      </c>
      <c r="I11" s="53">
        <v>4</v>
      </c>
      <c r="J11" s="53">
        <v>5</v>
      </c>
      <c r="K11" s="53">
        <v>6</v>
      </c>
      <c r="L11" s="53">
        <v>7</v>
      </c>
      <c r="P11" s="49"/>
      <c r="Q11" s="187"/>
      <c r="R11" s="188"/>
      <c r="S11" s="189"/>
      <c r="T11" s="182"/>
      <c r="U11" s="53">
        <v>1</v>
      </c>
      <c r="V11" s="53">
        <v>2</v>
      </c>
      <c r="W11" s="54"/>
      <c r="X11" s="44"/>
      <c r="Y11" s="44"/>
      <c r="Z11" s="44"/>
      <c r="AA11" s="44"/>
    </row>
    <row r="12" spans="1:27" ht="12" customHeight="1">
      <c r="A12" s="55"/>
      <c r="B12" s="190"/>
      <c r="C12" s="191"/>
      <c r="D12" s="192"/>
      <c r="E12" s="183"/>
      <c r="F12" s="84" t="s">
        <v>148</v>
      </c>
      <c r="G12" s="84" t="s">
        <v>149</v>
      </c>
      <c r="H12" s="57" t="s">
        <v>62</v>
      </c>
      <c r="I12" s="84" t="s">
        <v>151</v>
      </c>
      <c r="J12" s="58" t="s">
        <v>62</v>
      </c>
      <c r="K12" s="84" t="s">
        <v>152</v>
      </c>
      <c r="L12" s="57" t="s">
        <v>124</v>
      </c>
      <c r="P12" s="55"/>
      <c r="Q12" s="190"/>
      <c r="R12" s="191"/>
      <c r="S12" s="192"/>
      <c r="T12" s="183"/>
      <c r="U12" s="56"/>
      <c r="V12" s="56"/>
      <c r="W12" s="59"/>
      <c r="X12" s="60"/>
      <c r="Y12" s="60"/>
      <c r="Z12" s="60"/>
      <c r="AA12" s="60"/>
    </row>
    <row r="13" spans="1:27" ht="13.5" customHeight="1">
      <c r="A13" s="61">
        <v>1</v>
      </c>
      <c r="B13" s="140" t="s">
        <v>128</v>
      </c>
      <c r="C13" s="140"/>
      <c r="D13" s="140"/>
      <c r="E13" s="57" t="s">
        <v>118</v>
      </c>
      <c r="F13" s="62">
        <f>W13</f>
        <v>62</v>
      </c>
      <c r="G13" s="62">
        <v>62</v>
      </c>
      <c r="H13" s="62">
        <f>SUM(F13-G13)*100/G13</f>
        <v>0</v>
      </c>
      <c r="I13" s="62">
        <v>60</v>
      </c>
      <c r="J13" s="62">
        <v>0</v>
      </c>
      <c r="K13" s="62">
        <v>0</v>
      </c>
      <c r="L13" s="62">
        <v>0</v>
      </c>
      <c r="P13" s="61">
        <f>A13</f>
        <v>1</v>
      </c>
      <c r="Q13" s="140" t="str">
        <f>B13</f>
        <v>চালঃ( সরু নাজির)</v>
      </c>
      <c r="R13" s="140"/>
      <c r="S13" s="140"/>
      <c r="T13" s="57" t="s">
        <v>118</v>
      </c>
      <c r="U13" s="63">
        <v>60</v>
      </c>
      <c r="V13" s="63">
        <v>64</v>
      </c>
      <c r="W13" s="63">
        <f>AVERAGE(U13:V13)</f>
        <v>62</v>
      </c>
      <c r="X13" s="44"/>
      <c r="Y13" s="64"/>
      <c r="Z13" s="44"/>
      <c r="AA13" s="44"/>
    </row>
    <row r="14" spans="1:27" ht="13.5" customHeight="1">
      <c r="A14" s="61">
        <v>2</v>
      </c>
      <c r="B14" s="145" t="s">
        <v>127</v>
      </c>
      <c r="C14" s="146"/>
      <c r="D14" s="147"/>
      <c r="E14" s="57"/>
      <c r="F14" s="62">
        <f aca="true" t="shared" si="0" ref="F14:F50">W14</f>
        <v>58.5</v>
      </c>
      <c r="G14" s="62">
        <v>57</v>
      </c>
      <c r="H14" s="62">
        <f aca="true" t="shared" si="1" ref="H14:H50">SUM(F14-G14)*100/G14</f>
        <v>2.6315789473684212</v>
      </c>
      <c r="I14" s="62">
        <v>55</v>
      </c>
      <c r="J14" s="62">
        <f>SUM(F14-I14)*100/I14</f>
        <v>6.363636363636363</v>
      </c>
      <c r="K14" s="62">
        <v>48</v>
      </c>
      <c r="L14" s="62">
        <f>SUM(F14-K14)*100/K14</f>
        <v>21.875</v>
      </c>
      <c r="P14" s="61">
        <f aca="true" t="shared" si="2" ref="P14:P50">A14</f>
        <v>2</v>
      </c>
      <c r="Q14" s="140" t="str">
        <f aca="true" t="shared" si="3" ref="Q14:Q50">B14</f>
        <v>চাল-(সরু মিনিকেট)</v>
      </c>
      <c r="R14" s="140"/>
      <c r="S14" s="140"/>
      <c r="T14" s="57"/>
      <c r="U14" s="63">
        <v>57</v>
      </c>
      <c r="V14" s="63">
        <v>60</v>
      </c>
      <c r="W14" s="63">
        <f>AVERAGE(U14:V14)</f>
        <v>58.5</v>
      </c>
      <c r="X14" s="44"/>
      <c r="Y14" s="64"/>
      <c r="Z14" s="44"/>
      <c r="AA14" s="44"/>
    </row>
    <row r="15" spans="1:27" ht="12.75" customHeight="1">
      <c r="A15" s="61">
        <v>3</v>
      </c>
      <c r="B15" s="140" t="s">
        <v>122</v>
      </c>
      <c r="C15" s="140"/>
      <c r="D15" s="140"/>
      <c r="E15" s="57" t="s">
        <v>119</v>
      </c>
      <c r="F15" s="62">
        <f t="shared" si="0"/>
        <v>50</v>
      </c>
      <c r="G15" s="62">
        <v>46.5</v>
      </c>
      <c r="H15" s="62">
        <f t="shared" si="1"/>
        <v>7.526881720430108</v>
      </c>
      <c r="I15" s="62">
        <v>46</v>
      </c>
      <c r="J15" s="62">
        <f aca="true" t="shared" si="4" ref="J15:J50">SUM(F15-I15)*100/I15</f>
        <v>8.695652173913043</v>
      </c>
      <c r="K15" s="62">
        <v>37</v>
      </c>
      <c r="L15" s="62">
        <f aca="true" t="shared" si="5" ref="L15:L50">SUM(F15-K15)*100/K15</f>
        <v>35.13513513513514</v>
      </c>
      <c r="P15" s="61">
        <f t="shared" si="2"/>
        <v>3</v>
      </c>
      <c r="Q15" s="140" t="str">
        <f t="shared" si="3"/>
        <v>চাল -  মাঝারী</v>
      </c>
      <c r="R15" s="140"/>
      <c r="S15" s="140"/>
      <c r="T15" s="57" t="s">
        <v>119</v>
      </c>
      <c r="U15" s="63">
        <v>48</v>
      </c>
      <c r="V15" s="63">
        <v>52</v>
      </c>
      <c r="W15" s="63">
        <f aca="true" t="shared" si="6" ref="W15:W50">AVERAGE(U15:V15)</f>
        <v>50</v>
      </c>
      <c r="X15" s="44"/>
      <c r="Y15" s="64"/>
      <c r="Z15" s="44"/>
      <c r="AA15" s="44"/>
    </row>
    <row r="16" spans="1:27" ht="12" customHeight="1">
      <c r="A16" s="61">
        <v>4</v>
      </c>
      <c r="B16" s="140" t="s">
        <v>123</v>
      </c>
      <c r="C16" s="140"/>
      <c r="D16" s="140"/>
      <c r="E16" s="57" t="s">
        <v>119</v>
      </c>
      <c r="F16" s="62">
        <f t="shared" si="0"/>
        <v>43</v>
      </c>
      <c r="G16" s="62">
        <v>43</v>
      </c>
      <c r="H16" s="62">
        <f t="shared" si="1"/>
        <v>0</v>
      </c>
      <c r="I16" s="62">
        <v>39</v>
      </c>
      <c r="J16" s="62">
        <f t="shared" si="4"/>
        <v>10.256410256410257</v>
      </c>
      <c r="K16" s="62">
        <v>28</v>
      </c>
      <c r="L16" s="62">
        <f t="shared" si="5"/>
        <v>53.57142857142857</v>
      </c>
      <c r="M16" s="85"/>
      <c r="N16" s="85"/>
      <c r="P16" s="61">
        <f t="shared" si="2"/>
        <v>4</v>
      </c>
      <c r="Q16" s="140" t="str">
        <f t="shared" si="3"/>
        <v>চাল -    মোটা</v>
      </c>
      <c r="R16" s="140"/>
      <c r="S16" s="140"/>
      <c r="T16" s="57" t="s">
        <v>119</v>
      </c>
      <c r="U16" s="63">
        <v>42</v>
      </c>
      <c r="V16" s="63">
        <v>44</v>
      </c>
      <c r="W16" s="63">
        <f t="shared" si="6"/>
        <v>43</v>
      </c>
      <c r="X16" s="65"/>
      <c r="Y16" s="66"/>
      <c r="Z16" s="65"/>
      <c r="AA16" s="65"/>
    </row>
    <row r="17" spans="1:27" ht="12" customHeight="1">
      <c r="A17" s="61">
        <v>5</v>
      </c>
      <c r="B17" s="140" t="s">
        <v>105</v>
      </c>
      <c r="C17" s="140"/>
      <c r="D17" s="140"/>
      <c r="E17" s="57" t="s">
        <v>119</v>
      </c>
      <c r="F17" s="62">
        <f t="shared" si="0"/>
        <v>33.5</v>
      </c>
      <c r="G17" s="62">
        <v>33.5</v>
      </c>
      <c r="H17" s="62">
        <f t="shared" si="1"/>
        <v>0</v>
      </c>
      <c r="I17" s="62">
        <v>33.5</v>
      </c>
      <c r="J17" s="62">
        <f t="shared" si="4"/>
        <v>0</v>
      </c>
      <c r="K17" s="62">
        <v>33.5</v>
      </c>
      <c r="L17" s="62">
        <f t="shared" si="5"/>
        <v>0</v>
      </c>
      <c r="P17" s="61">
        <f t="shared" si="2"/>
        <v>5</v>
      </c>
      <c r="Q17" s="140" t="str">
        <f t="shared" si="3"/>
        <v>আটা (প্যাকেট)</v>
      </c>
      <c r="R17" s="140"/>
      <c r="S17" s="140"/>
      <c r="T17" s="57" t="s">
        <v>119</v>
      </c>
      <c r="U17" s="63">
        <v>32</v>
      </c>
      <c r="V17" s="63">
        <v>35</v>
      </c>
      <c r="W17" s="63">
        <f t="shared" si="6"/>
        <v>33.5</v>
      </c>
      <c r="X17" s="44"/>
      <c r="Y17" s="44"/>
      <c r="Z17" s="44"/>
      <c r="AA17" s="44"/>
    </row>
    <row r="18" spans="1:27" ht="12.75" customHeight="1">
      <c r="A18" s="61">
        <v>6</v>
      </c>
      <c r="B18" s="140" t="s">
        <v>11</v>
      </c>
      <c r="C18" s="140"/>
      <c r="D18" s="140"/>
      <c r="E18" s="57" t="s">
        <v>119</v>
      </c>
      <c r="F18" s="62">
        <f t="shared" si="0"/>
        <v>27</v>
      </c>
      <c r="G18" s="62">
        <v>27</v>
      </c>
      <c r="H18" s="62">
        <f t="shared" si="1"/>
        <v>0</v>
      </c>
      <c r="I18" s="62">
        <v>26.5</v>
      </c>
      <c r="J18" s="62">
        <f t="shared" si="4"/>
        <v>1.8867924528301887</v>
      </c>
      <c r="K18" s="62">
        <v>27</v>
      </c>
      <c r="L18" s="62">
        <f t="shared" si="5"/>
        <v>0</v>
      </c>
      <c r="P18" s="61">
        <f t="shared" si="2"/>
        <v>6</v>
      </c>
      <c r="Q18" s="140" t="str">
        <f t="shared" si="3"/>
        <v>আটা (খোলা)</v>
      </c>
      <c r="R18" s="140"/>
      <c r="S18" s="140"/>
      <c r="T18" s="57" t="s">
        <v>119</v>
      </c>
      <c r="U18" s="63">
        <v>26</v>
      </c>
      <c r="V18" s="63">
        <v>28</v>
      </c>
      <c r="W18" s="63">
        <f t="shared" si="6"/>
        <v>27</v>
      </c>
      <c r="X18" s="44"/>
      <c r="Y18" s="44"/>
      <c r="Z18" s="44"/>
      <c r="AA18" s="44"/>
    </row>
    <row r="19" spans="1:27" ht="12" customHeight="1">
      <c r="A19" s="61">
        <v>7</v>
      </c>
      <c r="B19" s="140" t="s">
        <v>129</v>
      </c>
      <c r="C19" s="140"/>
      <c r="D19" s="140"/>
      <c r="E19" s="57" t="s">
        <v>119</v>
      </c>
      <c r="F19" s="62">
        <f t="shared" si="0"/>
        <v>125</v>
      </c>
      <c r="G19" s="62">
        <v>122.5</v>
      </c>
      <c r="H19" s="62">
        <f t="shared" si="1"/>
        <v>2.0408163265306123</v>
      </c>
      <c r="I19" s="62">
        <v>130</v>
      </c>
      <c r="J19" s="62">
        <f t="shared" si="4"/>
        <v>-3.8461538461538463</v>
      </c>
      <c r="K19" s="62">
        <v>95</v>
      </c>
      <c r="L19" s="62">
        <f t="shared" si="5"/>
        <v>31.57894736842105</v>
      </c>
      <c r="P19" s="61">
        <f t="shared" si="2"/>
        <v>7</v>
      </c>
      <c r="Q19" s="140" t="str">
        <f t="shared" si="3"/>
        <v>ডালঃ মশুর (দেশী)</v>
      </c>
      <c r="R19" s="140"/>
      <c r="S19" s="140"/>
      <c r="T19" s="57" t="s">
        <v>119</v>
      </c>
      <c r="U19" s="63">
        <v>120</v>
      </c>
      <c r="V19" s="63">
        <v>130</v>
      </c>
      <c r="W19" s="63">
        <f t="shared" si="6"/>
        <v>125</v>
      </c>
      <c r="X19" s="44"/>
      <c r="Y19" s="44"/>
      <c r="Z19" s="44"/>
      <c r="AA19" s="44"/>
    </row>
    <row r="20" spans="1:27" ht="11.25" customHeight="1">
      <c r="A20" s="61">
        <v>8</v>
      </c>
      <c r="B20" s="140" t="s">
        <v>131</v>
      </c>
      <c r="C20" s="140"/>
      <c r="D20" s="140"/>
      <c r="E20" s="57" t="s">
        <v>119</v>
      </c>
      <c r="F20" s="62">
        <f t="shared" si="0"/>
        <v>67.5</v>
      </c>
      <c r="G20" s="62">
        <v>67.5</v>
      </c>
      <c r="H20" s="62">
        <f t="shared" si="1"/>
        <v>0</v>
      </c>
      <c r="I20" s="62">
        <v>70</v>
      </c>
      <c r="J20" s="62">
        <f t="shared" si="4"/>
        <v>-3.5714285714285716</v>
      </c>
      <c r="K20" s="62">
        <v>57.5</v>
      </c>
      <c r="L20" s="62">
        <f t="shared" si="5"/>
        <v>17.391304347826086</v>
      </c>
      <c r="P20" s="61">
        <f t="shared" si="2"/>
        <v>8</v>
      </c>
      <c r="Q20" s="140" t="str">
        <f t="shared" si="3"/>
        <v>,,  মশুর (আমঃ/ দেশ)</v>
      </c>
      <c r="R20" s="140"/>
      <c r="S20" s="140"/>
      <c r="T20" s="57" t="s">
        <v>119</v>
      </c>
      <c r="U20" s="63">
        <v>65</v>
      </c>
      <c r="V20" s="63">
        <v>70</v>
      </c>
      <c r="W20" s="63">
        <f t="shared" si="6"/>
        <v>67.5</v>
      </c>
      <c r="X20" s="44"/>
      <c r="Y20" s="44"/>
      <c r="Z20" s="44"/>
      <c r="AA20" s="44"/>
    </row>
    <row r="21" spans="1:27" ht="12" customHeight="1">
      <c r="A21" s="61">
        <v>9</v>
      </c>
      <c r="B21" s="140" t="s">
        <v>18</v>
      </c>
      <c r="C21" s="140"/>
      <c r="D21" s="140"/>
      <c r="E21" s="57" t="s">
        <v>119</v>
      </c>
      <c r="F21" s="62">
        <f t="shared" si="0"/>
        <v>88</v>
      </c>
      <c r="G21" s="62">
        <v>88</v>
      </c>
      <c r="H21" s="62">
        <f t="shared" si="1"/>
        <v>0</v>
      </c>
      <c r="I21" s="62">
        <v>90</v>
      </c>
      <c r="J21" s="62">
        <f t="shared" si="4"/>
        <v>-2.2222222222222223</v>
      </c>
      <c r="K21" s="62">
        <v>59</v>
      </c>
      <c r="L21" s="62">
        <f t="shared" si="5"/>
        <v>49.152542372881356</v>
      </c>
      <c r="P21" s="61">
        <f t="shared" si="2"/>
        <v>9</v>
      </c>
      <c r="Q21" s="140" t="str">
        <f t="shared" si="3"/>
        <v>,,     খেসারী</v>
      </c>
      <c r="R21" s="140"/>
      <c r="S21" s="140"/>
      <c r="T21" s="57" t="s">
        <v>119</v>
      </c>
      <c r="U21" s="63">
        <v>86</v>
      </c>
      <c r="V21" s="63">
        <v>90</v>
      </c>
      <c r="W21" s="63">
        <f t="shared" si="6"/>
        <v>88</v>
      </c>
      <c r="X21" s="44"/>
      <c r="Y21" s="44"/>
      <c r="Z21" s="44"/>
      <c r="AA21" s="44"/>
    </row>
    <row r="22" spans="1:27" ht="12" customHeight="1">
      <c r="A22" s="61">
        <v>10</v>
      </c>
      <c r="B22" s="140" t="s">
        <v>130</v>
      </c>
      <c r="C22" s="140"/>
      <c r="D22" s="140"/>
      <c r="E22" s="57" t="s">
        <v>119</v>
      </c>
      <c r="F22" s="62">
        <f t="shared" si="0"/>
        <v>117.5</v>
      </c>
      <c r="G22" s="62">
        <v>117.5</v>
      </c>
      <c r="H22" s="62">
        <f t="shared" si="1"/>
        <v>0</v>
      </c>
      <c r="I22" s="62">
        <v>125</v>
      </c>
      <c r="J22" s="62">
        <f t="shared" si="4"/>
        <v>-6</v>
      </c>
      <c r="K22" s="62">
        <v>102.5</v>
      </c>
      <c r="L22" s="62">
        <f t="shared" si="5"/>
        <v>14.634146341463415</v>
      </c>
      <c r="P22" s="61">
        <f t="shared" si="2"/>
        <v>10</v>
      </c>
      <c r="Q22" s="140" t="str">
        <f t="shared" si="3"/>
        <v>ডালঃ মুগ </v>
      </c>
      <c r="R22" s="140"/>
      <c r="S22" s="140"/>
      <c r="T22" s="57" t="s">
        <v>119</v>
      </c>
      <c r="U22" s="63">
        <v>110</v>
      </c>
      <c r="V22" s="63">
        <v>125</v>
      </c>
      <c r="W22" s="63">
        <f t="shared" si="6"/>
        <v>117.5</v>
      </c>
      <c r="X22" s="44"/>
      <c r="Y22" s="44"/>
      <c r="Z22" s="44"/>
      <c r="AA22" s="44"/>
    </row>
    <row r="23" spans="1:27" ht="11.25" customHeight="1">
      <c r="A23" s="61">
        <v>11</v>
      </c>
      <c r="B23" s="140" t="s">
        <v>19</v>
      </c>
      <c r="C23" s="140"/>
      <c r="D23" s="140"/>
      <c r="E23" s="57" t="s">
        <v>119</v>
      </c>
      <c r="F23" s="62">
        <f t="shared" si="0"/>
        <v>67.5</v>
      </c>
      <c r="G23" s="62">
        <v>67.5</v>
      </c>
      <c r="H23" s="62">
        <f t="shared" si="1"/>
        <v>0</v>
      </c>
      <c r="I23" s="62">
        <v>70</v>
      </c>
      <c r="J23" s="62">
        <f t="shared" si="4"/>
        <v>-3.5714285714285716</v>
      </c>
      <c r="K23" s="62">
        <v>72</v>
      </c>
      <c r="L23" s="62">
        <f t="shared" si="5"/>
        <v>-6.25</v>
      </c>
      <c r="P23" s="61">
        <f t="shared" si="2"/>
        <v>11</v>
      </c>
      <c r="Q23" s="140" t="str">
        <f t="shared" si="3"/>
        <v>ছোলা - কলাই</v>
      </c>
      <c r="R23" s="140"/>
      <c r="S23" s="140"/>
      <c r="T23" s="57" t="s">
        <v>119</v>
      </c>
      <c r="U23" s="63">
        <v>65</v>
      </c>
      <c r="V23" s="63">
        <v>70</v>
      </c>
      <c r="W23" s="63">
        <f t="shared" si="6"/>
        <v>67.5</v>
      </c>
      <c r="X23" s="44"/>
      <c r="Y23" s="44"/>
      <c r="Z23" s="44"/>
      <c r="AA23" s="44"/>
    </row>
    <row r="24" spans="1:27" ht="11.25" customHeight="1">
      <c r="A24" s="61">
        <v>12</v>
      </c>
      <c r="B24" s="140" t="s">
        <v>106</v>
      </c>
      <c r="C24" s="140"/>
      <c r="D24" s="140"/>
      <c r="E24" s="57" t="s">
        <v>120</v>
      </c>
      <c r="F24" s="62">
        <f t="shared" si="0"/>
        <v>87.5</v>
      </c>
      <c r="G24" s="62">
        <v>87.5</v>
      </c>
      <c r="H24" s="62">
        <f t="shared" si="1"/>
        <v>0</v>
      </c>
      <c r="I24" s="62">
        <v>86</v>
      </c>
      <c r="J24" s="62">
        <f t="shared" si="4"/>
        <v>1.744186046511628</v>
      </c>
      <c r="K24" s="62">
        <v>81</v>
      </c>
      <c r="L24" s="62">
        <f t="shared" si="5"/>
        <v>8.024691358024691</v>
      </c>
      <c r="P24" s="61">
        <f t="shared" si="2"/>
        <v>12</v>
      </c>
      <c r="Q24" s="140" t="str">
        <f t="shared" si="3"/>
        <v>তেলঃ সয়াবিন (খোলা)</v>
      </c>
      <c r="R24" s="140"/>
      <c r="S24" s="140"/>
      <c r="T24" s="57" t="s">
        <v>120</v>
      </c>
      <c r="U24" s="63">
        <v>87</v>
      </c>
      <c r="V24" s="63">
        <v>88</v>
      </c>
      <c r="W24" s="63">
        <f t="shared" si="6"/>
        <v>87.5</v>
      </c>
      <c r="X24" s="44"/>
      <c r="Y24" s="44"/>
      <c r="Z24" s="44"/>
      <c r="AA24" s="44"/>
    </row>
    <row r="25" spans="1:27" ht="11.25" customHeight="1">
      <c r="A25" s="61">
        <v>13</v>
      </c>
      <c r="B25" s="140" t="s">
        <v>107</v>
      </c>
      <c r="C25" s="140"/>
      <c r="D25" s="140"/>
      <c r="E25" s="57" t="s">
        <v>119</v>
      </c>
      <c r="F25" s="62">
        <f t="shared" si="0"/>
        <v>77.5</v>
      </c>
      <c r="G25" s="62">
        <v>77.5</v>
      </c>
      <c r="H25" s="62">
        <f t="shared" si="1"/>
        <v>0</v>
      </c>
      <c r="I25" s="62">
        <v>79</v>
      </c>
      <c r="J25" s="62">
        <f t="shared" si="4"/>
        <v>-1.8987341772151898</v>
      </c>
      <c r="K25" s="62">
        <v>75.5</v>
      </c>
      <c r="L25" s="62">
        <f t="shared" si="5"/>
        <v>2.6490066225165565</v>
      </c>
      <c r="P25" s="61">
        <f t="shared" si="2"/>
        <v>13</v>
      </c>
      <c r="Q25" s="140" t="str">
        <f t="shared" si="3"/>
        <v>,,       পাম (খোলা)</v>
      </c>
      <c r="R25" s="140"/>
      <c r="S25" s="140"/>
      <c r="T25" s="57" t="s">
        <v>119</v>
      </c>
      <c r="U25" s="63">
        <v>77</v>
      </c>
      <c r="V25" s="63">
        <v>78</v>
      </c>
      <c r="W25" s="63">
        <f t="shared" si="6"/>
        <v>77.5</v>
      </c>
      <c r="X25" s="44"/>
      <c r="Y25" s="44"/>
      <c r="Z25" s="44"/>
      <c r="AA25" s="44"/>
    </row>
    <row r="26" spans="1:27" ht="12.75" customHeight="1">
      <c r="A26" s="61">
        <v>14</v>
      </c>
      <c r="B26" s="140" t="s">
        <v>26</v>
      </c>
      <c r="C26" s="140"/>
      <c r="D26" s="140"/>
      <c r="E26" s="57" t="s">
        <v>118</v>
      </c>
      <c r="F26" s="62">
        <f t="shared" si="0"/>
        <v>0</v>
      </c>
      <c r="G26" s="62">
        <v>0</v>
      </c>
      <c r="H26" s="62">
        <v>0</v>
      </c>
      <c r="I26" s="62">
        <v>34</v>
      </c>
      <c r="J26" s="62">
        <f t="shared" si="4"/>
        <v>-100</v>
      </c>
      <c r="K26" s="62">
        <v>0</v>
      </c>
      <c r="L26" s="62">
        <v>0</v>
      </c>
      <c r="P26" s="61">
        <f t="shared" si="2"/>
        <v>14</v>
      </c>
      <c r="Q26" s="140" t="str">
        <f t="shared" si="3"/>
        <v>মসলাঃ পিয়াজ (দেশী)</v>
      </c>
      <c r="R26" s="140"/>
      <c r="S26" s="140"/>
      <c r="T26" s="57" t="s">
        <v>118</v>
      </c>
      <c r="U26" s="63">
        <v>0</v>
      </c>
      <c r="V26" s="63">
        <v>0</v>
      </c>
      <c r="W26" s="63">
        <f t="shared" si="6"/>
        <v>0</v>
      </c>
      <c r="X26" s="44"/>
      <c r="Y26" s="44"/>
      <c r="Z26" s="44"/>
      <c r="AA26" s="44"/>
    </row>
    <row r="27" spans="1:27" ht="12" customHeight="1">
      <c r="A27" s="61">
        <v>15</v>
      </c>
      <c r="B27" s="140" t="s">
        <v>132</v>
      </c>
      <c r="C27" s="140"/>
      <c r="D27" s="140"/>
      <c r="E27" s="57" t="s">
        <v>119</v>
      </c>
      <c r="F27" s="62">
        <f t="shared" si="0"/>
        <v>66.5</v>
      </c>
      <c r="G27" s="62">
        <v>67.5</v>
      </c>
      <c r="H27" s="62">
        <f t="shared" si="1"/>
        <v>-1.4814814814814814</v>
      </c>
      <c r="I27" s="62">
        <v>25.5</v>
      </c>
      <c r="J27" s="62">
        <f t="shared" si="4"/>
        <v>160.7843137254902</v>
      </c>
      <c r="K27" s="62">
        <v>56</v>
      </c>
      <c r="L27" s="62">
        <f t="shared" si="5"/>
        <v>18.75</v>
      </c>
      <c r="P27" s="61">
        <f t="shared" si="2"/>
        <v>15</v>
      </c>
      <c r="Q27" s="140" t="str">
        <f t="shared" si="3"/>
        <v>,,         ,,   (আমঃ/দেশ)</v>
      </c>
      <c r="R27" s="140"/>
      <c r="S27" s="140"/>
      <c r="T27" s="57" t="s">
        <v>119</v>
      </c>
      <c r="U27" s="63">
        <v>65</v>
      </c>
      <c r="V27" s="63">
        <v>68</v>
      </c>
      <c r="W27" s="63">
        <f t="shared" si="6"/>
        <v>66.5</v>
      </c>
      <c r="X27" s="44"/>
      <c r="Y27" s="44"/>
      <c r="Z27" s="44"/>
      <c r="AA27" s="44"/>
    </row>
    <row r="28" spans="1:27" ht="12.75" customHeight="1">
      <c r="A28" s="61">
        <v>16</v>
      </c>
      <c r="B28" s="140" t="s">
        <v>29</v>
      </c>
      <c r="C28" s="140"/>
      <c r="D28" s="140"/>
      <c r="E28" s="57" t="s">
        <v>119</v>
      </c>
      <c r="F28" s="62">
        <f t="shared" si="0"/>
        <v>90</v>
      </c>
      <c r="G28" s="62">
        <v>82.5</v>
      </c>
      <c r="H28" s="62">
        <f t="shared" si="1"/>
        <v>9.090909090909092</v>
      </c>
      <c r="I28" s="62">
        <v>90</v>
      </c>
      <c r="J28" s="62">
        <f t="shared" si="4"/>
        <v>0</v>
      </c>
      <c r="K28" s="62">
        <v>120</v>
      </c>
      <c r="L28" s="62">
        <f t="shared" si="5"/>
        <v>-25</v>
      </c>
      <c r="N28" s="67"/>
      <c r="P28" s="61">
        <f t="shared" si="2"/>
        <v>16</v>
      </c>
      <c r="Q28" s="140" t="str">
        <f t="shared" si="3"/>
        <v>রসুনঃ (দেশী)</v>
      </c>
      <c r="R28" s="140"/>
      <c r="S28" s="140"/>
      <c r="T28" s="57" t="s">
        <v>119</v>
      </c>
      <c r="U28" s="63">
        <v>80</v>
      </c>
      <c r="V28" s="63">
        <v>100</v>
      </c>
      <c r="W28" s="63">
        <f t="shared" si="6"/>
        <v>90</v>
      </c>
      <c r="X28" s="44"/>
      <c r="Y28" s="44"/>
      <c r="Z28" s="44"/>
      <c r="AA28" s="44"/>
    </row>
    <row r="29" spans="1:27" ht="12.75" customHeight="1">
      <c r="A29" s="61">
        <v>17</v>
      </c>
      <c r="B29" s="140" t="s">
        <v>133</v>
      </c>
      <c r="C29" s="140"/>
      <c r="D29" s="140"/>
      <c r="E29" s="57" t="s">
        <v>119</v>
      </c>
      <c r="F29" s="62">
        <f t="shared" si="0"/>
        <v>77.5</v>
      </c>
      <c r="G29" s="62">
        <v>72.5</v>
      </c>
      <c r="H29" s="62">
        <f t="shared" si="1"/>
        <v>6.896551724137931</v>
      </c>
      <c r="I29" s="62">
        <v>70</v>
      </c>
      <c r="J29" s="62">
        <f t="shared" si="4"/>
        <v>10.714285714285714</v>
      </c>
      <c r="K29" s="62">
        <v>140</v>
      </c>
      <c r="L29" s="62">
        <f t="shared" si="5"/>
        <v>-44.642857142857146</v>
      </c>
      <c r="P29" s="61">
        <f t="shared" si="2"/>
        <v>17</v>
      </c>
      <c r="Q29" s="140" t="str">
        <f t="shared" si="3"/>
        <v>  ,,     ( আমঃ/দেশ)</v>
      </c>
      <c r="R29" s="140"/>
      <c r="S29" s="140"/>
      <c r="T29" s="57" t="s">
        <v>119</v>
      </c>
      <c r="U29" s="63">
        <v>75</v>
      </c>
      <c r="V29" s="63">
        <v>80</v>
      </c>
      <c r="W29" s="63">
        <f t="shared" si="6"/>
        <v>77.5</v>
      </c>
      <c r="X29" s="44"/>
      <c r="Y29" s="44"/>
      <c r="Z29" s="44"/>
      <c r="AA29" s="44"/>
    </row>
    <row r="30" spans="1:27" ht="13.5" customHeight="1">
      <c r="A30" s="61">
        <v>18</v>
      </c>
      <c r="B30" s="140" t="s">
        <v>134</v>
      </c>
      <c r="C30" s="140"/>
      <c r="D30" s="140"/>
      <c r="E30" s="57" t="s">
        <v>119</v>
      </c>
      <c r="F30" s="62">
        <f t="shared" si="0"/>
        <v>140</v>
      </c>
      <c r="G30" s="62">
        <v>145</v>
      </c>
      <c r="H30" s="62">
        <f t="shared" si="1"/>
        <v>-3.4482758620689653</v>
      </c>
      <c r="I30" s="62">
        <v>135</v>
      </c>
      <c r="J30" s="62">
        <f t="shared" si="4"/>
        <v>3.7037037037037037</v>
      </c>
      <c r="K30" s="62">
        <v>165</v>
      </c>
      <c r="L30" s="62">
        <f t="shared" si="5"/>
        <v>-15.151515151515152</v>
      </c>
      <c r="P30" s="61">
        <f t="shared" si="2"/>
        <v>18</v>
      </c>
      <c r="Q30" s="140" t="str">
        <f t="shared" si="3"/>
        <v>আদা-  (আমঃ/দেশ)</v>
      </c>
      <c r="R30" s="140"/>
      <c r="S30" s="140"/>
      <c r="T30" s="57" t="s">
        <v>119</v>
      </c>
      <c r="U30" s="63">
        <v>120</v>
      </c>
      <c r="V30" s="63">
        <v>160</v>
      </c>
      <c r="W30" s="63">
        <f t="shared" si="6"/>
        <v>140</v>
      </c>
      <c r="X30" s="44"/>
      <c r="Y30" s="44"/>
      <c r="Z30" s="44"/>
      <c r="AA30" s="44"/>
    </row>
    <row r="31" spans="1:27" ht="13.5" customHeight="1">
      <c r="A31" s="61">
        <v>19</v>
      </c>
      <c r="B31" s="148" t="s">
        <v>135</v>
      </c>
      <c r="C31" s="149"/>
      <c r="D31" s="150"/>
      <c r="E31" s="57"/>
      <c r="F31" s="62">
        <f t="shared" si="0"/>
        <v>225</v>
      </c>
      <c r="G31" s="62">
        <v>225</v>
      </c>
      <c r="H31" s="62">
        <f t="shared" si="1"/>
        <v>0</v>
      </c>
      <c r="I31" s="62">
        <v>250</v>
      </c>
      <c r="J31" s="62">
        <f t="shared" si="4"/>
        <v>-10</v>
      </c>
      <c r="K31" s="62">
        <v>237.5</v>
      </c>
      <c r="L31" s="62">
        <f t="shared" si="5"/>
        <v>-5.2631578947368425</v>
      </c>
      <c r="P31" s="61">
        <f t="shared" si="2"/>
        <v>19</v>
      </c>
      <c r="Q31" s="140" t="str">
        <f t="shared" si="3"/>
        <v>শুকনামরিচ (দেশী)</v>
      </c>
      <c r="R31" s="140"/>
      <c r="S31" s="140"/>
      <c r="T31" s="57"/>
      <c r="U31" s="63">
        <v>220</v>
      </c>
      <c r="V31" s="63">
        <v>230</v>
      </c>
      <c r="W31" s="63">
        <f t="shared" si="6"/>
        <v>225</v>
      </c>
      <c r="X31" s="44"/>
      <c r="Y31" s="44"/>
      <c r="Z31" s="44"/>
      <c r="AA31" s="44"/>
    </row>
    <row r="32" spans="1:27" ht="13.5" customHeight="1">
      <c r="A32" s="61">
        <v>20</v>
      </c>
      <c r="B32" s="140" t="s">
        <v>136</v>
      </c>
      <c r="C32" s="140"/>
      <c r="D32" s="140"/>
      <c r="E32" s="57" t="s">
        <v>119</v>
      </c>
      <c r="F32" s="62">
        <f t="shared" si="0"/>
        <v>235</v>
      </c>
      <c r="G32" s="62">
        <v>235</v>
      </c>
      <c r="H32" s="62">
        <f t="shared" si="1"/>
        <v>0</v>
      </c>
      <c r="I32" s="62">
        <v>260</v>
      </c>
      <c r="J32" s="62">
        <f t="shared" si="4"/>
        <v>-9.615384615384615</v>
      </c>
      <c r="K32" s="62">
        <v>235</v>
      </c>
      <c r="L32" s="62">
        <f t="shared" si="5"/>
        <v>0</v>
      </c>
      <c r="P32" s="61">
        <f t="shared" si="2"/>
        <v>20</v>
      </c>
      <c r="Q32" s="140" t="str">
        <f t="shared" si="3"/>
        <v>শুকনামরিচ (আমঃ/দেশ)</v>
      </c>
      <c r="R32" s="140"/>
      <c r="S32" s="140"/>
      <c r="T32" s="57" t="s">
        <v>119</v>
      </c>
      <c r="U32" s="63">
        <v>230</v>
      </c>
      <c r="V32" s="63">
        <v>240</v>
      </c>
      <c r="W32" s="63">
        <f t="shared" si="6"/>
        <v>235</v>
      </c>
      <c r="X32" s="44"/>
      <c r="Y32" s="44"/>
      <c r="Z32" s="44"/>
      <c r="AA32" s="44"/>
    </row>
    <row r="33" spans="1:27" ht="12" customHeight="1">
      <c r="A33" s="61">
        <v>21</v>
      </c>
      <c r="B33" s="140" t="s">
        <v>36</v>
      </c>
      <c r="C33" s="140"/>
      <c r="D33" s="140"/>
      <c r="E33" s="57" t="s">
        <v>119</v>
      </c>
      <c r="F33" s="62">
        <f t="shared" si="0"/>
        <v>155</v>
      </c>
      <c r="G33" s="62">
        <v>155</v>
      </c>
      <c r="H33" s="62">
        <f t="shared" si="1"/>
        <v>0</v>
      </c>
      <c r="I33" s="62">
        <v>200</v>
      </c>
      <c r="J33" s="62">
        <f t="shared" si="4"/>
        <v>-22.5</v>
      </c>
      <c r="K33" s="62">
        <v>55</v>
      </c>
      <c r="L33" s="62">
        <f t="shared" si="5"/>
        <v>181.8181818181818</v>
      </c>
      <c r="P33" s="61">
        <f t="shared" si="2"/>
        <v>21</v>
      </c>
      <c r="Q33" s="140" t="str">
        <f t="shared" si="3"/>
        <v>কাঁচামরিচ</v>
      </c>
      <c r="R33" s="140"/>
      <c r="S33" s="140"/>
      <c r="T33" s="57" t="s">
        <v>119</v>
      </c>
      <c r="U33" s="63">
        <v>150</v>
      </c>
      <c r="V33" s="63">
        <v>160</v>
      </c>
      <c r="W33" s="63">
        <f t="shared" si="6"/>
        <v>155</v>
      </c>
      <c r="X33" s="44"/>
      <c r="Y33" s="44"/>
      <c r="Z33" s="44"/>
      <c r="AA33" s="44"/>
    </row>
    <row r="34" spans="1:27" ht="11.25" customHeight="1">
      <c r="A34" s="61">
        <v>22</v>
      </c>
      <c r="B34" s="140" t="s">
        <v>137</v>
      </c>
      <c r="C34" s="140"/>
      <c r="D34" s="140"/>
      <c r="E34" s="57" t="s">
        <v>119</v>
      </c>
      <c r="F34" s="62">
        <f t="shared" si="0"/>
        <v>280</v>
      </c>
      <c r="G34" s="62">
        <v>280</v>
      </c>
      <c r="H34" s="62">
        <f t="shared" si="1"/>
        <v>0</v>
      </c>
      <c r="I34" s="62">
        <v>290</v>
      </c>
      <c r="J34" s="62">
        <f t="shared" si="4"/>
        <v>-3.4482758620689653</v>
      </c>
      <c r="K34" s="62">
        <v>310</v>
      </c>
      <c r="L34" s="62">
        <f t="shared" si="5"/>
        <v>-9.67741935483871</v>
      </c>
      <c r="P34" s="61">
        <f t="shared" si="2"/>
        <v>22</v>
      </c>
      <c r="Q34" s="140" t="str">
        <f t="shared" si="3"/>
        <v>মাছঃ রুই -দেশী(১-২কেজি)</v>
      </c>
      <c r="R34" s="140"/>
      <c r="S34" s="140"/>
      <c r="T34" s="57" t="s">
        <v>119</v>
      </c>
      <c r="U34" s="63">
        <v>260</v>
      </c>
      <c r="V34" s="63">
        <v>300</v>
      </c>
      <c r="W34" s="63">
        <f t="shared" si="6"/>
        <v>280</v>
      </c>
      <c r="X34" s="44"/>
      <c r="Y34" s="44"/>
      <c r="Z34" s="44"/>
      <c r="AA34" s="44"/>
    </row>
    <row r="35" spans="1:27" ht="12.75" customHeight="1">
      <c r="A35" s="61">
        <v>23</v>
      </c>
      <c r="B35" s="140" t="s">
        <v>138</v>
      </c>
      <c r="C35" s="140"/>
      <c r="D35" s="140"/>
      <c r="E35" s="57" t="s">
        <v>119</v>
      </c>
      <c r="F35" s="62">
        <f t="shared" si="0"/>
        <v>280</v>
      </c>
      <c r="G35" s="62">
        <v>280</v>
      </c>
      <c r="H35" s="62">
        <f t="shared" si="1"/>
        <v>0</v>
      </c>
      <c r="I35" s="62">
        <v>280</v>
      </c>
      <c r="J35" s="62">
        <f t="shared" si="4"/>
        <v>0</v>
      </c>
      <c r="K35" s="62">
        <v>275</v>
      </c>
      <c r="L35" s="62">
        <f t="shared" si="5"/>
        <v>1.8181818181818181</v>
      </c>
      <c r="P35" s="61">
        <f t="shared" si="2"/>
        <v>23</v>
      </c>
      <c r="Q35" s="140" t="str">
        <f t="shared" si="3"/>
        <v>,, রুই-(আমঃ/দেশ,২-৩ কেঃ)</v>
      </c>
      <c r="R35" s="140"/>
      <c r="S35" s="140"/>
      <c r="T35" s="57" t="s">
        <v>119</v>
      </c>
      <c r="U35" s="63">
        <v>260</v>
      </c>
      <c r="V35" s="63">
        <v>300</v>
      </c>
      <c r="W35" s="63">
        <f t="shared" si="6"/>
        <v>280</v>
      </c>
      <c r="X35" s="44"/>
      <c r="Y35" s="44"/>
      <c r="Z35" s="44"/>
      <c r="AA35" s="44"/>
    </row>
    <row r="36" spans="1:27" ht="11.25" customHeight="1">
      <c r="A36" s="61">
        <v>24</v>
      </c>
      <c r="B36" s="140" t="s">
        <v>139</v>
      </c>
      <c r="C36" s="140"/>
      <c r="D36" s="140"/>
      <c r="E36" s="57" t="s">
        <v>119</v>
      </c>
      <c r="F36" s="62">
        <f t="shared" si="0"/>
        <v>275</v>
      </c>
      <c r="G36" s="62">
        <v>275</v>
      </c>
      <c r="H36" s="62">
        <f t="shared" si="1"/>
        <v>0</v>
      </c>
      <c r="I36" s="62">
        <v>285</v>
      </c>
      <c r="J36" s="62">
        <f t="shared" si="4"/>
        <v>-3.508771929824561</v>
      </c>
      <c r="K36" s="62">
        <v>310</v>
      </c>
      <c r="L36" s="62">
        <f t="shared" si="5"/>
        <v>-11.290322580645162</v>
      </c>
      <c r="P36" s="61">
        <f t="shared" si="2"/>
        <v>24</v>
      </c>
      <c r="Q36" s="140" t="str">
        <f t="shared" si="3"/>
        <v>,,  কাতল - দেশী(১-২ কেজি)</v>
      </c>
      <c r="R36" s="140"/>
      <c r="S36" s="140"/>
      <c r="T36" s="57" t="s">
        <v>119</v>
      </c>
      <c r="U36" s="63">
        <v>250</v>
      </c>
      <c r="V36" s="63">
        <v>300</v>
      </c>
      <c r="W36" s="63">
        <f t="shared" si="6"/>
        <v>275</v>
      </c>
      <c r="X36" s="44"/>
      <c r="Y36" s="44"/>
      <c r="Z36" s="44"/>
      <c r="AA36" s="44"/>
    </row>
    <row r="37" spans="1:27" ht="10.5" customHeight="1">
      <c r="A37" s="61">
        <v>25</v>
      </c>
      <c r="B37" s="140" t="s">
        <v>140</v>
      </c>
      <c r="C37" s="140"/>
      <c r="D37" s="140"/>
      <c r="E37" s="57" t="s">
        <v>119</v>
      </c>
      <c r="F37" s="62">
        <f t="shared" si="0"/>
        <v>275</v>
      </c>
      <c r="G37" s="62">
        <v>275</v>
      </c>
      <c r="H37" s="62">
        <f t="shared" si="1"/>
        <v>0</v>
      </c>
      <c r="I37" s="62">
        <v>285</v>
      </c>
      <c r="J37" s="62">
        <f t="shared" si="4"/>
        <v>-3.508771929824561</v>
      </c>
      <c r="K37" s="62">
        <v>275</v>
      </c>
      <c r="L37" s="62">
        <f t="shared" si="5"/>
        <v>0</v>
      </c>
      <c r="P37" s="61">
        <f t="shared" si="2"/>
        <v>25</v>
      </c>
      <c r="Q37" s="140" t="str">
        <f t="shared" si="3"/>
        <v>,, কাতল-(আমঃ/দেশ,২-৩ কেঃ)</v>
      </c>
      <c r="R37" s="140"/>
      <c r="S37" s="140"/>
      <c r="T37" s="57" t="s">
        <v>119</v>
      </c>
      <c r="U37" s="63">
        <v>250</v>
      </c>
      <c r="V37" s="63">
        <v>300</v>
      </c>
      <c r="W37" s="63">
        <f t="shared" si="6"/>
        <v>275</v>
      </c>
      <c r="X37" s="44"/>
      <c r="Y37" s="44"/>
      <c r="Z37" s="44"/>
      <c r="AA37" s="44"/>
    </row>
    <row r="38" spans="1:27" ht="11.25" customHeight="1">
      <c r="A38" s="61">
        <v>26</v>
      </c>
      <c r="B38" s="140" t="s">
        <v>141</v>
      </c>
      <c r="C38" s="140"/>
      <c r="D38" s="140"/>
      <c r="E38" s="57" t="s">
        <v>119</v>
      </c>
      <c r="F38" s="62">
        <f t="shared" si="0"/>
        <v>725</v>
      </c>
      <c r="G38" s="62">
        <v>700</v>
      </c>
      <c r="H38" s="62">
        <f t="shared" si="1"/>
        <v>3.5714285714285716</v>
      </c>
      <c r="I38" s="62">
        <v>700</v>
      </c>
      <c r="J38" s="62">
        <f t="shared" si="4"/>
        <v>3.5714285714285716</v>
      </c>
      <c r="K38" s="62">
        <v>950</v>
      </c>
      <c r="L38" s="62">
        <f t="shared" si="5"/>
        <v>-23.68421052631579</v>
      </c>
      <c r="P38" s="61">
        <f t="shared" si="2"/>
        <v>26</v>
      </c>
      <c r="Q38" s="140" t="str">
        <f t="shared" si="3"/>
        <v>,,   ইলিশ (৪০০-৮০০ গ্রাম)</v>
      </c>
      <c r="R38" s="140"/>
      <c r="S38" s="140"/>
      <c r="T38" s="57" t="s">
        <v>119</v>
      </c>
      <c r="U38" s="63">
        <v>550</v>
      </c>
      <c r="V38" s="63">
        <v>900</v>
      </c>
      <c r="W38" s="63">
        <f t="shared" si="6"/>
        <v>725</v>
      </c>
      <c r="X38" s="44"/>
      <c r="Y38" s="44"/>
      <c r="Z38" s="44"/>
      <c r="AA38" s="44"/>
    </row>
    <row r="39" spans="1:27" ht="10.5" customHeight="1">
      <c r="A39" s="61">
        <v>27</v>
      </c>
      <c r="B39" s="140" t="s">
        <v>108</v>
      </c>
      <c r="C39" s="140"/>
      <c r="D39" s="140"/>
      <c r="E39" s="57" t="s">
        <v>119</v>
      </c>
      <c r="F39" s="62">
        <f t="shared" si="0"/>
        <v>395</v>
      </c>
      <c r="G39" s="62">
        <v>395</v>
      </c>
      <c r="H39" s="62">
        <f t="shared" si="1"/>
        <v>0</v>
      </c>
      <c r="I39" s="62">
        <v>410</v>
      </c>
      <c r="J39" s="62">
        <f t="shared" si="4"/>
        <v>-3.658536585365854</v>
      </c>
      <c r="K39" s="62">
        <v>400</v>
      </c>
      <c r="L39" s="62">
        <f t="shared" si="5"/>
        <v>-1.25</v>
      </c>
      <c r="P39" s="61">
        <f t="shared" si="2"/>
        <v>27</v>
      </c>
      <c r="Q39" s="140" t="str">
        <f t="shared" si="3"/>
        <v>মোরগ-মুরগি -(দেশী)</v>
      </c>
      <c r="R39" s="140"/>
      <c r="S39" s="140"/>
      <c r="T39" s="57" t="s">
        <v>119</v>
      </c>
      <c r="U39" s="63">
        <v>370</v>
      </c>
      <c r="V39" s="63">
        <v>420</v>
      </c>
      <c r="W39" s="63">
        <f t="shared" si="6"/>
        <v>395</v>
      </c>
      <c r="X39" s="44"/>
      <c r="Y39" s="44"/>
      <c r="Z39" s="44"/>
      <c r="AA39" s="44"/>
    </row>
    <row r="40" spans="1:27" ht="12" customHeight="1">
      <c r="A40" s="61">
        <v>28</v>
      </c>
      <c r="B40" s="193" t="s">
        <v>109</v>
      </c>
      <c r="C40" s="194"/>
      <c r="D40" s="195"/>
      <c r="E40" s="57" t="s">
        <v>119</v>
      </c>
      <c r="F40" s="62">
        <f t="shared" si="0"/>
        <v>255</v>
      </c>
      <c r="G40" s="62">
        <v>255</v>
      </c>
      <c r="H40" s="62">
        <f t="shared" si="1"/>
        <v>0</v>
      </c>
      <c r="I40" s="62">
        <v>245</v>
      </c>
      <c r="J40" s="62">
        <f t="shared" si="4"/>
        <v>4.081632653061225</v>
      </c>
      <c r="K40" s="62">
        <v>250</v>
      </c>
      <c r="L40" s="62">
        <f t="shared" si="5"/>
        <v>2</v>
      </c>
      <c r="P40" s="61">
        <f t="shared" si="2"/>
        <v>28</v>
      </c>
      <c r="Q40" s="140" t="str">
        <f t="shared" si="3"/>
        <v>মোরগ-মুরগি-(কক/সোঃ)</v>
      </c>
      <c r="R40" s="140"/>
      <c r="S40" s="140"/>
      <c r="T40" s="57" t="s">
        <v>119</v>
      </c>
      <c r="U40" s="63">
        <v>250</v>
      </c>
      <c r="V40" s="63">
        <v>260</v>
      </c>
      <c r="W40" s="63">
        <f t="shared" si="6"/>
        <v>255</v>
      </c>
      <c r="X40" s="44"/>
      <c r="Y40" s="44"/>
      <c r="Z40" s="44"/>
      <c r="AA40" s="44"/>
    </row>
    <row r="41" spans="1:27" ht="12.75" customHeight="1">
      <c r="A41" s="61">
        <v>29</v>
      </c>
      <c r="B41" s="193" t="s">
        <v>142</v>
      </c>
      <c r="C41" s="194"/>
      <c r="D41" s="195"/>
      <c r="E41" s="57" t="s">
        <v>119</v>
      </c>
      <c r="F41" s="62">
        <f t="shared" si="0"/>
        <v>117.5</v>
      </c>
      <c r="G41" s="62">
        <v>117.5</v>
      </c>
      <c r="H41" s="62">
        <f t="shared" si="1"/>
        <v>0</v>
      </c>
      <c r="I41" s="62">
        <v>122.5</v>
      </c>
      <c r="J41" s="62">
        <f t="shared" si="4"/>
        <v>-4.081632653061225</v>
      </c>
      <c r="K41" s="62">
        <v>142.5</v>
      </c>
      <c r="L41" s="62">
        <f t="shared" si="5"/>
        <v>-17.54385964912281</v>
      </c>
      <c r="P41" s="61">
        <f t="shared" si="2"/>
        <v>29</v>
      </c>
      <c r="Q41" s="140" t="str">
        <f t="shared" si="3"/>
        <v>মোরগ-মুরগি-ফার্ম (ব্রয়লার)</v>
      </c>
      <c r="R41" s="140"/>
      <c r="S41" s="140"/>
      <c r="T41" s="57" t="s">
        <v>119</v>
      </c>
      <c r="U41" s="63">
        <v>115</v>
      </c>
      <c r="V41" s="63">
        <v>120</v>
      </c>
      <c r="W41" s="63">
        <f t="shared" si="6"/>
        <v>117.5</v>
      </c>
      <c r="X41" s="44"/>
      <c r="Y41" s="44"/>
      <c r="Z41" s="44"/>
      <c r="AA41" s="44"/>
    </row>
    <row r="42" spans="1:27" ht="12" customHeight="1">
      <c r="A42" s="61">
        <v>30</v>
      </c>
      <c r="B42" s="193" t="s">
        <v>110</v>
      </c>
      <c r="C42" s="194"/>
      <c r="D42" s="195"/>
      <c r="E42" s="57" t="s">
        <v>121</v>
      </c>
      <c r="F42" s="62">
        <f t="shared" si="0"/>
        <v>51</v>
      </c>
      <c r="G42" s="62">
        <v>51</v>
      </c>
      <c r="H42" s="62">
        <f t="shared" si="1"/>
        <v>0</v>
      </c>
      <c r="I42" s="62">
        <v>52</v>
      </c>
      <c r="J42" s="62">
        <f t="shared" si="4"/>
        <v>-1.9230769230769231</v>
      </c>
      <c r="K42" s="62">
        <v>59</v>
      </c>
      <c r="L42" s="62">
        <f t="shared" si="5"/>
        <v>-13.559322033898304</v>
      </c>
      <c r="P42" s="61">
        <f t="shared" si="2"/>
        <v>30</v>
      </c>
      <c r="Q42" s="140" t="str">
        <f t="shared" si="3"/>
        <v>ডিম মুরগি-(দেশী)</v>
      </c>
      <c r="R42" s="140"/>
      <c r="S42" s="140"/>
      <c r="T42" s="57" t="s">
        <v>121</v>
      </c>
      <c r="U42" s="63">
        <v>50</v>
      </c>
      <c r="V42" s="63">
        <v>52</v>
      </c>
      <c r="W42" s="63">
        <f t="shared" si="6"/>
        <v>51</v>
      </c>
      <c r="X42" s="44"/>
      <c r="Y42" s="44"/>
      <c r="Z42" s="44"/>
      <c r="AA42" s="44"/>
    </row>
    <row r="43" spans="1:27" ht="12" customHeight="1">
      <c r="A43" s="61">
        <v>31</v>
      </c>
      <c r="B43" s="193" t="s">
        <v>111</v>
      </c>
      <c r="C43" s="194"/>
      <c r="D43" s="195"/>
      <c r="E43" s="57" t="s">
        <v>119</v>
      </c>
      <c r="F43" s="62">
        <f t="shared" si="0"/>
        <v>36.5</v>
      </c>
      <c r="G43" s="62">
        <v>36.5</v>
      </c>
      <c r="H43" s="62">
        <f t="shared" si="1"/>
        <v>0</v>
      </c>
      <c r="I43" s="62">
        <v>35.5</v>
      </c>
      <c r="J43" s="62">
        <f t="shared" si="4"/>
        <v>2.816901408450704</v>
      </c>
      <c r="K43" s="62">
        <v>32.5</v>
      </c>
      <c r="L43" s="62">
        <f t="shared" si="5"/>
        <v>12.307692307692308</v>
      </c>
      <c r="P43" s="61">
        <f t="shared" si="2"/>
        <v>31</v>
      </c>
      <c r="Q43" s="140" t="str">
        <f t="shared" si="3"/>
        <v>,,      মুরগি -(ফার্ম)</v>
      </c>
      <c r="R43" s="140"/>
      <c r="S43" s="140"/>
      <c r="T43" s="57" t="s">
        <v>119</v>
      </c>
      <c r="U43" s="63">
        <v>36</v>
      </c>
      <c r="V43" s="63">
        <v>37</v>
      </c>
      <c r="W43" s="63">
        <f t="shared" si="6"/>
        <v>36.5</v>
      </c>
      <c r="X43" s="44"/>
      <c r="Y43" s="44"/>
      <c r="Z43" s="44"/>
      <c r="AA43" s="44"/>
    </row>
    <row r="44" spans="1:27" ht="12" customHeight="1">
      <c r="A44" s="61">
        <v>32</v>
      </c>
      <c r="B44" s="140" t="s">
        <v>46</v>
      </c>
      <c r="C44" s="140"/>
      <c r="D44" s="140"/>
      <c r="E44" s="57" t="s">
        <v>118</v>
      </c>
      <c r="F44" s="62">
        <f t="shared" si="0"/>
        <v>59</v>
      </c>
      <c r="G44" s="62">
        <v>59</v>
      </c>
      <c r="H44" s="62">
        <f t="shared" si="1"/>
        <v>0</v>
      </c>
      <c r="I44" s="62">
        <v>59</v>
      </c>
      <c r="J44" s="62">
        <f t="shared" si="4"/>
        <v>0</v>
      </c>
      <c r="K44" s="62">
        <v>55.5</v>
      </c>
      <c r="L44" s="62">
        <f t="shared" si="5"/>
        <v>6.306306306306307</v>
      </c>
      <c r="P44" s="61">
        <f t="shared" si="2"/>
        <v>32</v>
      </c>
      <c r="Q44" s="140" t="str">
        <f t="shared" si="3"/>
        <v>চিনি</v>
      </c>
      <c r="R44" s="140"/>
      <c r="S44" s="140"/>
      <c r="T44" s="57" t="s">
        <v>118</v>
      </c>
      <c r="U44" s="63">
        <v>58</v>
      </c>
      <c r="V44" s="63">
        <v>60</v>
      </c>
      <c r="W44" s="63">
        <f t="shared" si="6"/>
        <v>59</v>
      </c>
      <c r="X44" s="44"/>
      <c r="Y44" s="44"/>
      <c r="Z44" s="44"/>
      <c r="AA44" s="44"/>
    </row>
    <row r="45" spans="1:27" ht="13.5" customHeight="1">
      <c r="A45" s="61">
        <v>33</v>
      </c>
      <c r="B45" s="140" t="s">
        <v>112</v>
      </c>
      <c r="C45" s="140"/>
      <c r="D45" s="140"/>
      <c r="E45" s="57" t="s">
        <v>119</v>
      </c>
      <c r="F45" s="62">
        <f t="shared" si="0"/>
        <v>31.5</v>
      </c>
      <c r="G45" s="62">
        <v>31.5</v>
      </c>
      <c r="H45" s="62">
        <f t="shared" si="1"/>
        <v>0</v>
      </c>
      <c r="I45" s="62">
        <v>35</v>
      </c>
      <c r="J45" s="62">
        <f t="shared" si="4"/>
        <v>-10</v>
      </c>
      <c r="K45" s="62">
        <v>36.5</v>
      </c>
      <c r="L45" s="62">
        <f t="shared" si="5"/>
        <v>-13.698630136986301</v>
      </c>
      <c r="O45" s="68" t="s">
        <v>102</v>
      </c>
      <c r="P45" s="61">
        <f t="shared" si="2"/>
        <v>33</v>
      </c>
      <c r="Q45" s="140" t="str">
        <f t="shared" si="3"/>
        <v>লবণ-(প্যাকেট)</v>
      </c>
      <c r="R45" s="140"/>
      <c r="S45" s="140"/>
      <c r="T45" s="57" t="s">
        <v>119</v>
      </c>
      <c r="U45" s="63">
        <v>28</v>
      </c>
      <c r="V45" s="63">
        <v>35</v>
      </c>
      <c r="W45" s="63">
        <f t="shared" si="6"/>
        <v>31.5</v>
      </c>
      <c r="X45" s="44"/>
      <c r="Y45" s="44"/>
      <c r="Z45" s="44"/>
      <c r="AA45" s="44"/>
    </row>
    <row r="46" spans="1:27" ht="12" customHeight="1">
      <c r="A46" s="61">
        <v>34</v>
      </c>
      <c r="B46" s="140" t="s">
        <v>113</v>
      </c>
      <c r="C46" s="140"/>
      <c r="D46" s="140"/>
      <c r="E46" s="57" t="s">
        <v>119</v>
      </c>
      <c r="F46" s="62">
        <f t="shared" si="0"/>
        <v>35.5</v>
      </c>
      <c r="G46" s="62">
        <v>35.5</v>
      </c>
      <c r="H46" s="62">
        <f t="shared" si="1"/>
        <v>0</v>
      </c>
      <c r="I46" s="62">
        <v>31</v>
      </c>
      <c r="J46" s="62">
        <f t="shared" si="4"/>
        <v>14.516129032258064</v>
      </c>
      <c r="K46" s="62">
        <v>19</v>
      </c>
      <c r="L46" s="62">
        <f t="shared" si="5"/>
        <v>86.84210526315789</v>
      </c>
      <c r="O46" s="68"/>
      <c r="P46" s="61">
        <f t="shared" si="2"/>
        <v>34</v>
      </c>
      <c r="Q46" s="140" t="str">
        <f t="shared" si="3"/>
        <v>সবজ্বিঃ আলু </v>
      </c>
      <c r="R46" s="140"/>
      <c r="S46" s="140"/>
      <c r="T46" s="57" t="s">
        <v>119</v>
      </c>
      <c r="U46" s="63">
        <v>35</v>
      </c>
      <c r="V46" s="63">
        <v>36</v>
      </c>
      <c r="W46" s="63">
        <f t="shared" si="6"/>
        <v>35.5</v>
      </c>
      <c r="X46" s="44"/>
      <c r="Y46" s="44"/>
      <c r="Z46" s="44"/>
      <c r="AA46" s="44"/>
    </row>
    <row r="47" spans="1:27" ht="12.75" customHeight="1">
      <c r="A47" s="61">
        <v>35</v>
      </c>
      <c r="B47" s="140" t="s">
        <v>115</v>
      </c>
      <c r="C47" s="140"/>
      <c r="D47" s="140"/>
      <c r="E47" s="57" t="s">
        <v>119</v>
      </c>
      <c r="F47" s="62">
        <f t="shared" si="0"/>
        <v>55</v>
      </c>
      <c r="G47" s="62">
        <v>55</v>
      </c>
      <c r="H47" s="62">
        <f t="shared" si="1"/>
        <v>0</v>
      </c>
      <c r="I47" s="62">
        <v>35</v>
      </c>
      <c r="J47" s="62">
        <f t="shared" si="4"/>
        <v>57.142857142857146</v>
      </c>
      <c r="K47" s="62">
        <v>45</v>
      </c>
      <c r="L47" s="62">
        <f t="shared" si="5"/>
        <v>22.22222222222222</v>
      </c>
      <c r="M47" s="67">
        <v>22</v>
      </c>
      <c r="N47" s="67">
        <v>26</v>
      </c>
      <c r="O47" s="69">
        <f>AVERAGE(M47:N47)</f>
        <v>24</v>
      </c>
      <c r="P47" s="61">
        <f t="shared" si="2"/>
        <v>35</v>
      </c>
      <c r="Q47" s="140" t="str">
        <f t="shared" si="3"/>
        <v>  ,,       বেগুন</v>
      </c>
      <c r="R47" s="140"/>
      <c r="S47" s="140"/>
      <c r="T47" s="57" t="s">
        <v>119</v>
      </c>
      <c r="U47" s="63">
        <v>50</v>
      </c>
      <c r="V47" s="63">
        <v>60</v>
      </c>
      <c r="W47" s="63">
        <f t="shared" si="6"/>
        <v>55</v>
      </c>
      <c r="X47" s="44"/>
      <c r="Y47" s="44"/>
      <c r="Z47" s="44"/>
      <c r="AA47" s="44"/>
    </row>
    <row r="48" spans="1:27" ht="11.25" customHeight="1">
      <c r="A48" s="61">
        <v>36</v>
      </c>
      <c r="B48" s="140" t="s">
        <v>114</v>
      </c>
      <c r="C48" s="140"/>
      <c r="D48" s="140"/>
      <c r="E48" s="57" t="s">
        <v>119</v>
      </c>
      <c r="F48" s="62">
        <f t="shared" si="0"/>
        <v>32.5</v>
      </c>
      <c r="G48" s="62">
        <v>32.5</v>
      </c>
      <c r="H48" s="62">
        <f t="shared" si="1"/>
        <v>0</v>
      </c>
      <c r="I48" s="62">
        <v>30</v>
      </c>
      <c r="J48" s="62">
        <f t="shared" si="4"/>
        <v>8.333333333333334</v>
      </c>
      <c r="K48" s="62">
        <v>22.5</v>
      </c>
      <c r="L48" s="62">
        <f t="shared" si="5"/>
        <v>44.44444444444444</v>
      </c>
      <c r="M48" s="67">
        <v>14</v>
      </c>
      <c r="N48" s="67">
        <v>20</v>
      </c>
      <c r="O48" s="69">
        <f>AVERAGE(M48:N48)</f>
        <v>17</v>
      </c>
      <c r="P48" s="61">
        <f t="shared" si="2"/>
        <v>36</v>
      </c>
      <c r="Q48" s="140" t="str">
        <f t="shared" si="3"/>
        <v>  ,,      কাঁচাপেঁপে</v>
      </c>
      <c r="R48" s="140"/>
      <c r="S48" s="140"/>
      <c r="T48" s="57" t="s">
        <v>119</v>
      </c>
      <c r="U48" s="63">
        <v>30</v>
      </c>
      <c r="V48" s="63">
        <v>35</v>
      </c>
      <c r="W48" s="63">
        <f t="shared" si="6"/>
        <v>32.5</v>
      </c>
      <c r="X48" s="44"/>
      <c r="Y48" s="44"/>
      <c r="Z48" s="44"/>
      <c r="AA48" s="44"/>
    </row>
    <row r="49" spans="1:27" ht="12.75" customHeight="1">
      <c r="A49" s="70">
        <v>37</v>
      </c>
      <c r="B49" s="140" t="s">
        <v>117</v>
      </c>
      <c r="C49" s="140"/>
      <c r="D49" s="140"/>
      <c r="E49" s="57" t="s">
        <v>119</v>
      </c>
      <c r="F49" s="62">
        <f t="shared" si="0"/>
        <v>27.5</v>
      </c>
      <c r="G49" s="62">
        <v>27.5</v>
      </c>
      <c r="H49" s="62">
        <f t="shared" si="1"/>
        <v>0</v>
      </c>
      <c r="I49" s="62">
        <v>25</v>
      </c>
      <c r="J49" s="62">
        <f t="shared" si="4"/>
        <v>10</v>
      </c>
      <c r="K49" s="62">
        <v>27.5</v>
      </c>
      <c r="L49" s="62">
        <f t="shared" si="5"/>
        <v>0</v>
      </c>
      <c r="M49" s="67">
        <v>48</v>
      </c>
      <c r="O49" s="69">
        <f>AVERAGE(M49:N49)</f>
        <v>48</v>
      </c>
      <c r="P49" s="61">
        <f t="shared" si="2"/>
        <v>37</v>
      </c>
      <c r="Q49" s="140" t="str">
        <f t="shared" si="3"/>
        <v>  ,,   মিষ্টি কুমড়া</v>
      </c>
      <c r="R49" s="140"/>
      <c r="S49" s="140"/>
      <c r="T49" s="57" t="s">
        <v>119</v>
      </c>
      <c r="U49" s="63">
        <v>25</v>
      </c>
      <c r="V49" s="63">
        <v>30</v>
      </c>
      <c r="W49" s="63">
        <f t="shared" si="6"/>
        <v>27.5</v>
      </c>
      <c r="X49" s="44"/>
      <c r="Y49" s="44"/>
      <c r="Z49" s="44"/>
      <c r="AA49" s="44"/>
    </row>
    <row r="50" spans="1:27" ht="11.25" customHeight="1">
      <c r="A50" s="70">
        <v>38</v>
      </c>
      <c r="B50" s="140" t="s">
        <v>116</v>
      </c>
      <c r="C50" s="140"/>
      <c r="D50" s="140"/>
      <c r="E50" s="57" t="s">
        <v>119</v>
      </c>
      <c r="F50" s="62">
        <f t="shared" si="0"/>
        <v>37.5</v>
      </c>
      <c r="G50" s="62">
        <v>42.5</v>
      </c>
      <c r="H50" s="62">
        <f t="shared" si="1"/>
        <v>-11.764705882352942</v>
      </c>
      <c r="I50" s="62">
        <v>40</v>
      </c>
      <c r="J50" s="62">
        <f t="shared" si="4"/>
        <v>-6.25</v>
      </c>
      <c r="K50" s="62">
        <v>27.5</v>
      </c>
      <c r="L50" s="62">
        <f t="shared" si="5"/>
        <v>36.36363636363637</v>
      </c>
      <c r="O50" s="69"/>
      <c r="P50" s="61">
        <f t="shared" si="2"/>
        <v>38</v>
      </c>
      <c r="Q50" s="140" t="str">
        <f t="shared" si="3"/>
        <v>  ,,     পটল</v>
      </c>
      <c r="R50" s="140"/>
      <c r="S50" s="140"/>
      <c r="T50" s="57" t="s">
        <v>119</v>
      </c>
      <c r="U50" s="63">
        <v>35</v>
      </c>
      <c r="V50" s="63">
        <v>40</v>
      </c>
      <c r="W50" s="63">
        <f t="shared" si="6"/>
        <v>37.5</v>
      </c>
      <c r="X50" s="44"/>
      <c r="Y50" s="44"/>
      <c r="Z50" s="44"/>
      <c r="AA50" s="44"/>
    </row>
    <row r="51" spans="1:27" s="71" customFormat="1" ht="33" customHeight="1">
      <c r="A51" s="170" t="s">
        <v>69</v>
      </c>
      <c r="B51" s="171"/>
      <c r="C51" s="172"/>
      <c r="D51" s="173" t="s">
        <v>153</v>
      </c>
      <c r="E51" s="174"/>
      <c r="F51" s="174"/>
      <c r="G51" s="174"/>
      <c r="H51" s="174"/>
      <c r="I51" s="174"/>
      <c r="J51" s="174"/>
      <c r="K51" s="174"/>
      <c r="L51" s="175"/>
      <c r="Q51" s="72"/>
      <c r="R51" s="72"/>
      <c r="S51" s="72"/>
      <c r="T51" s="72"/>
      <c r="U51" s="73"/>
      <c r="V51" s="73"/>
      <c r="W51" s="73"/>
      <c r="X51" s="72"/>
      <c r="Y51" s="72"/>
      <c r="Z51" s="72"/>
      <c r="AA51" s="72"/>
    </row>
    <row r="52" spans="1:23" s="71" customFormat="1" ht="29.25" customHeight="1">
      <c r="A52" s="170" t="s">
        <v>71</v>
      </c>
      <c r="B52" s="171"/>
      <c r="C52" s="172"/>
      <c r="D52" s="167" t="s">
        <v>154</v>
      </c>
      <c r="E52" s="168"/>
      <c r="F52" s="168"/>
      <c r="G52" s="168"/>
      <c r="H52" s="168"/>
      <c r="I52" s="168"/>
      <c r="J52" s="168"/>
      <c r="K52" s="168"/>
      <c r="L52" s="169"/>
      <c r="Q52" s="72"/>
      <c r="R52" s="72"/>
      <c r="S52" s="72"/>
      <c r="T52" s="72"/>
      <c r="U52" s="73"/>
      <c r="V52" s="73"/>
      <c r="W52" s="73"/>
    </row>
    <row r="53" spans="1:12" s="71" customFormat="1" ht="27" customHeight="1">
      <c r="A53" s="178" t="s">
        <v>70</v>
      </c>
      <c r="B53" s="179"/>
      <c r="C53" s="180"/>
      <c r="D53" s="167" t="s">
        <v>155</v>
      </c>
      <c r="E53" s="168"/>
      <c r="F53" s="168"/>
      <c r="G53" s="168"/>
      <c r="H53" s="168"/>
      <c r="I53" s="168"/>
      <c r="J53" s="168"/>
      <c r="K53" s="168"/>
      <c r="L53" s="169"/>
    </row>
    <row r="54" spans="1:15" s="71" customFormat="1" ht="12.75" customHeight="1">
      <c r="A54" s="178" t="s">
        <v>72</v>
      </c>
      <c r="B54" s="179"/>
      <c r="C54" s="180"/>
      <c r="D54" s="141" t="s">
        <v>103</v>
      </c>
      <c r="E54" s="142"/>
      <c r="F54" s="142"/>
      <c r="G54" s="142"/>
      <c r="H54" s="142"/>
      <c r="I54" s="142"/>
      <c r="J54" s="142"/>
      <c r="K54" s="142"/>
      <c r="L54" s="143"/>
      <c r="O54" s="71" t="s">
        <v>125</v>
      </c>
    </row>
    <row r="55" spans="1:12" s="71" customFormat="1" ht="13.5" customHeight="1">
      <c r="A55" s="176" t="s">
        <v>73</v>
      </c>
      <c r="B55" s="177"/>
      <c r="C55" s="177"/>
      <c r="D55" s="144" t="s">
        <v>156</v>
      </c>
      <c r="E55" s="144"/>
      <c r="F55" s="144"/>
      <c r="G55" s="144"/>
      <c r="H55" s="144"/>
      <c r="I55" s="144"/>
      <c r="J55" s="144"/>
      <c r="K55" s="144"/>
      <c r="L55" s="144"/>
    </row>
    <row r="56" spans="1:12" s="71" customFormat="1" ht="18" customHeight="1">
      <c r="A56" s="177"/>
      <c r="B56" s="177"/>
      <c r="C56" s="177"/>
      <c r="D56" s="144"/>
      <c r="E56" s="144"/>
      <c r="F56" s="144"/>
      <c r="G56" s="144"/>
      <c r="H56" s="144"/>
      <c r="I56" s="144"/>
      <c r="J56" s="144"/>
      <c r="K56" s="144"/>
      <c r="L56" s="144"/>
    </row>
    <row r="57" spans="1:12" ht="12" customHeight="1">
      <c r="A57" s="74"/>
      <c r="G57" s="75"/>
      <c r="H57" s="138"/>
      <c r="I57" s="138"/>
      <c r="J57" s="138"/>
      <c r="K57" s="138"/>
      <c r="L57" s="138"/>
    </row>
    <row r="58" spans="1:13" ht="8.25" customHeight="1">
      <c r="A58" s="74"/>
      <c r="G58" s="75"/>
      <c r="H58" s="137"/>
      <c r="I58" s="137"/>
      <c r="J58" s="137"/>
      <c r="K58" s="137"/>
      <c r="L58" s="137"/>
      <c r="M58" s="76"/>
    </row>
    <row r="59" spans="1:14" ht="12.75" customHeight="1">
      <c r="A59" s="74"/>
      <c r="B59" s="74" t="s">
        <v>98</v>
      </c>
      <c r="C59" s="74"/>
      <c r="D59" s="74"/>
      <c r="E59" s="74"/>
      <c r="F59" s="74"/>
      <c r="G59" s="75"/>
      <c r="H59" s="138"/>
      <c r="I59" s="138"/>
      <c r="J59" s="138"/>
      <c r="K59" s="138"/>
      <c r="L59" s="138"/>
      <c r="M59" s="76"/>
      <c r="N59" s="42" t="s">
        <v>125</v>
      </c>
    </row>
    <row r="60" spans="2:13" ht="15" customHeight="1">
      <c r="B60" s="74" t="s">
        <v>99</v>
      </c>
      <c r="C60" s="74"/>
      <c r="D60" s="74"/>
      <c r="E60" s="74"/>
      <c r="H60" s="82"/>
      <c r="I60" s="82"/>
      <c r="J60" s="138" t="s">
        <v>145</v>
      </c>
      <c r="K60" s="138"/>
      <c r="L60" s="138"/>
      <c r="M60" s="76"/>
    </row>
    <row r="61" spans="8:12" ht="11.25" customHeight="1">
      <c r="H61" s="82"/>
      <c r="I61" s="82"/>
      <c r="J61" s="138" t="s">
        <v>157</v>
      </c>
      <c r="K61" s="138"/>
      <c r="L61" s="138"/>
    </row>
    <row r="62" spans="8:12" ht="13.5" customHeight="1">
      <c r="H62" s="83"/>
      <c r="I62" s="83"/>
      <c r="J62" s="138" t="s">
        <v>74</v>
      </c>
      <c r="K62" s="138"/>
      <c r="L62" s="138"/>
    </row>
    <row r="63" spans="9:26" ht="16.5">
      <c r="I63" s="138"/>
      <c r="J63" s="138"/>
      <c r="K63" s="138"/>
      <c r="V63" s="139" t="s">
        <v>145</v>
      </c>
      <c r="W63" s="139"/>
      <c r="X63" s="139"/>
      <c r="Y63" s="139"/>
      <c r="Z63" s="139"/>
    </row>
    <row r="64" spans="14:26" ht="16.5">
      <c r="N64" s="138" t="s">
        <v>144</v>
      </c>
      <c r="O64" s="138"/>
      <c r="P64" s="138"/>
      <c r="V64" s="139" t="s">
        <v>146</v>
      </c>
      <c r="W64" s="139"/>
      <c r="X64" s="139"/>
      <c r="Y64" s="139"/>
      <c r="Z64" s="139"/>
    </row>
    <row r="65" spans="14:26" ht="16.5">
      <c r="N65" s="138"/>
      <c r="O65" s="138"/>
      <c r="P65" s="138"/>
      <c r="V65" s="139" t="s">
        <v>74</v>
      </c>
      <c r="W65" s="139"/>
      <c r="X65" s="139"/>
      <c r="Y65" s="139"/>
      <c r="Z65" s="139"/>
    </row>
    <row r="66" spans="14:16" ht="15.75">
      <c r="N66" s="138" t="s">
        <v>76</v>
      </c>
      <c r="O66" s="138"/>
      <c r="P66" s="138"/>
    </row>
    <row r="67" spans="14:16" ht="15.75">
      <c r="N67" s="138" t="s">
        <v>75</v>
      </c>
      <c r="O67" s="138"/>
      <c r="P67" s="138"/>
    </row>
    <row r="68" spans="12:16" ht="16.5">
      <c r="L68" s="77"/>
      <c r="N68" s="138" t="s">
        <v>74</v>
      </c>
      <c r="O68" s="138"/>
      <c r="P68" s="138"/>
    </row>
    <row r="69" spans="9:12" ht="16.5">
      <c r="I69" s="75"/>
      <c r="J69" s="77"/>
      <c r="K69" s="139"/>
      <c r="L69" s="139"/>
    </row>
    <row r="70" spans="10:12" ht="16.5">
      <c r="J70" s="139"/>
      <c r="K70" s="139"/>
      <c r="L70" s="139"/>
    </row>
    <row r="72" spans="18:20" ht="16.5">
      <c r="R72" s="139" t="s">
        <v>144</v>
      </c>
      <c r="S72" s="139"/>
      <c r="T72" s="139"/>
    </row>
    <row r="73" spans="18:20" ht="15.75">
      <c r="R73" s="138"/>
      <c r="S73" s="138"/>
      <c r="T73" s="138"/>
    </row>
    <row r="74" spans="18:20" ht="16.5">
      <c r="R74" s="139" t="s">
        <v>100</v>
      </c>
      <c r="S74" s="139"/>
      <c r="T74" s="139"/>
    </row>
    <row r="75" spans="18:20" ht="16.5">
      <c r="R75" s="139" t="s">
        <v>101</v>
      </c>
      <c r="S75" s="139"/>
      <c r="T75" s="139"/>
    </row>
    <row r="76" spans="18:20" ht="15.75">
      <c r="R76" s="138" t="s">
        <v>74</v>
      </c>
      <c r="S76" s="138"/>
      <c r="T76" s="138"/>
    </row>
    <row r="94" spans="19:29" ht="15.75">
      <c r="S94" s="152" t="s">
        <v>0</v>
      </c>
      <c r="T94" s="152"/>
      <c r="U94" s="152"/>
      <c r="V94" s="152"/>
      <c r="W94" s="152"/>
      <c r="X94" s="152"/>
      <c r="Y94" s="152"/>
      <c r="Z94" s="152"/>
      <c r="AA94" s="152"/>
      <c r="AB94" s="152"/>
      <c r="AC94" s="152"/>
    </row>
    <row r="95" spans="19:29" ht="15.75">
      <c r="S95" s="152" t="s">
        <v>1</v>
      </c>
      <c r="T95" s="152"/>
      <c r="U95" s="152"/>
      <c r="V95" s="152"/>
      <c r="W95" s="152"/>
      <c r="X95" s="152"/>
      <c r="Y95" s="152"/>
      <c r="Z95" s="152"/>
      <c r="AA95" s="152"/>
      <c r="AB95" s="152"/>
      <c r="AC95" s="152"/>
    </row>
    <row r="96" spans="19:29" ht="15.75">
      <c r="S96" s="152" t="s">
        <v>3</v>
      </c>
      <c r="T96" s="152"/>
      <c r="U96" s="152"/>
      <c r="V96" s="152"/>
      <c r="W96" s="152"/>
      <c r="X96" s="152"/>
      <c r="Y96" s="152"/>
      <c r="Z96" s="152"/>
      <c r="AA96" s="152"/>
      <c r="AB96" s="152"/>
      <c r="AC96" s="152"/>
    </row>
    <row r="97" spans="19:29" ht="15.75">
      <c r="S97" s="152" t="s">
        <v>2</v>
      </c>
      <c r="T97" s="152"/>
      <c r="U97" s="152"/>
      <c r="V97" s="152"/>
      <c r="W97" s="152"/>
      <c r="X97" s="152"/>
      <c r="Y97" s="152"/>
      <c r="Z97" s="152"/>
      <c r="AA97" s="152"/>
      <c r="AB97" s="152"/>
      <c r="AC97" s="152"/>
    </row>
    <row r="98" spans="19:29" ht="15.75">
      <c r="S98" s="156" t="s">
        <v>79</v>
      </c>
      <c r="T98" s="156"/>
      <c r="U98" s="156"/>
      <c r="V98" s="156"/>
      <c r="W98" s="156"/>
      <c r="X98" s="156"/>
      <c r="Y98" s="156"/>
      <c r="Z98" s="156"/>
      <c r="AA98" s="156"/>
      <c r="AB98" s="156"/>
      <c r="AC98" s="156"/>
    </row>
    <row r="99" spans="19:29" ht="15.75">
      <c r="S99" s="156" t="s">
        <v>80</v>
      </c>
      <c r="T99" s="156"/>
      <c r="U99" s="156"/>
      <c r="V99" s="156"/>
      <c r="W99" s="156"/>
      <c r="X99" s="156"/>
      <c r="Y99" s="156"/>
      <c r="Z99" s="156"/>
      <c r="AA99" s="156"/>
      <c r="AB99" s="156"/>
      <c r="AC99" s="156"/>
    </row>
    <row r="100" spans="19:29" ht="15.75">
      <c r="S100" s="156" t="s">
        <v>4</v>
      </c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</row>
    <row r="102" spans="19:29" ht="15.75">
      <c r="S102" s="157" t="s">
        <v>5</v>
      </c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</row>
    <row r="103" spans="19:29" ht="15.75">
      <c r="S103" s="48" t="s">
        <v>67</v>
      </c>
      <c r="T103" s="158" t="s">
        <v>6</v>
      </c>
      <c r="U103" s="159"/>
      <c r="V103" s="160"/>
      <c r="W103" s="54" t="s">
        <v>55</v>
      </c>
      <c r="X103" s="54" t="s">
        <v>58</v>
      </c>
      <c r="Y103" s="54" t="s">
        <v>81</v>
      </c>
      <c r="Z103" s="54"/>
      <c r="AA103" s="78"/>
      <c r="AB103" s="54"/>
      <c r="AC103" s="54" t="s">
        <v>60</v>
      </c>
    </row>
    <row r="104" spans="19:29" ht="15.75">
      <c r="S104" s="79" t="s">
        <v>68</v>
      </c>
      <c r="T104" s="161"/>
      <c r="U104" s="162"/>
      <c r="V104" s="163"/>
      <c r="W104" s="54" t="s">
        <v>56</v>
      </c>
      <c r="X104" s="54" t="s">
        <v>56</v>
      </c>
      <c r="Y104" s="54"/>
      <c r="Z104" s="54"/>
      <c r="AA104" s="78"/>
      <c r="AB104" s="54"/>
      <c r="AC104" s="54" t="s">
        <v>65</v>
      </c>
    </row>
    <row r="105" spans="19:29" ht="15.75">
      <c r="S105" s="52"/>
      <c r="T105" s="164"/>
      <c r="U105" s="165"/>
      <c r="V105" s="166"/>
      <c r="W105" s="80" t="s">
        <v>57</v>
      </c>
      <c r="X105" s="80" t="s">
        <v>59</v>
      </c>
      <c r="Y105" s="80"/>
      <c r="Z105" s="80"/>
      <c r="AA105" s="81"/>
      <c r="AB105" s="80"/>
      <c r="AC105" s="80" t="s">
        <v>66</v>
      </c>
    </row>
    <row r="106" spans="19:25" ht="15.75">
      <c r="S106" s="54" t="s">
        <v>15</v>
      </c>
      <c r="T106" s="151" t="s">
        <v>7</v>
      </c>
      <c r="U106" s="151"/>
      <c r="V106" s="151"/>
      <c r="W106" s="63">
        <v>54</v>
      </c>
      <c r="X106" s="63">
        <v>56</v>
      </c>
      <c r="Y106" s="63">
        <f>AVERAGE(W106:X106)</f>
        <v>55</v>
      </c>
    </row>
    <row r="107" spans="19:25" ht="15.75">
      <c r="S107" s="54"/>
      <c r="T107" s="151" t="s">
        <v>8</v>
      </c>
      <c r="U107" s="151"/>
      <c r="V107" s="151"/>
      <c r="W107" s="63">
        <v>46</v>
      </c>
      <c r="X107" s="63">
        <v>48</v>
      </c>
      <c r="Y107" s="63">
        <f>AVERAGE(W107:X107)</f>
        <v>47</v>
      </c>
    </row>
    <row r="108" spans="19:25" ht="15.75">
      <c r="S108" s="54"/>
      <c r="T108" s="151" t="s">
        <v>9</v>
      </c>
      <c r="U108" s="151"/>
      <c r="V108" s="151"/>
      <c r="W108" s="63">
        <v>38</v>
      </c>
      <c r="X108" s="63">
        <v>42</v>
      </c>
      <c r="Y108" s="63">
        <f>AVERAGE(W108:X108)</f>
        <v>40</v>
      </c>
    </row>
    <row r="109" spans="19:25" ht="15.75">
      <c r="S109" s="54" t="s">
        <v>14</v>
      </c>
      <c r="T109" s="151" t="s">
        <v>10</v>
      </c>
      <c r="U109" s="151"/>
      <c r="V109" s="151"/>
      <c r="W109" s="63">
        <v>29</v>
      </c>
      <c r="X109" s="63">
        <v>30</v>
      </c>
      <c r="Y109" s="63">
        <f>AVERAGE(W109:X109)</f>
        <v>29.5</v>
      </c>
    </row>
    <row r="110" spans="19:25" ht="15.75">
      <c r="S110" s="54" t="s">
        <v>13</v>
      </c>
      <c r="T110" s="151" t="s">
        <v>11</v>
      </c>
      <c r="U110" s="151"/>
      <c r="V110" s="151"/>
      <c r="W110" s="63">
        <v>23</v>
      </c>
      <c r="X110" s="63">
        <v>24</v>
      </c>
      <c r="Y110" s="63">
        <f>AVERAGE(W110:X110)</f>
        <v>23.5</v>
      </c>
    </row>
    <row r="111" spans="19:25" ht="15.75">
      <c r="S111" s="54"/>
      <c r="T111" s="54"/>
      <c r="U111" s="54"/>
      <c r="V111" s="54"/>
      <c r="W111" s="63"/>
      <c r="X111" s="63"/>
      <c r="Y111" s="63"/>
    </row>
    <row r="112" spans="19:25" ht="15.75">
      <c r="S112" s="54" t="s">
        <v>12</v>
      </c>
      <c r="T112" s="151" t="s">
        <v>16</v>
      </c>
      <c r="U112" s="151"/>
      <c r="V112" s="151"/>
      <c r="W112" s="63">
        <v>110</v>
      </c>
      <c r="X112" s="63">
        <v>115</v>
      </c>
      <c r="Y112" s="63">
        <f aca="true" t="shared" si="7" ref="Y112:Y128">AVERAGE(W112:X112)</f>
        <v>112.5</v>
      </c>
    </row>
    <row r="113" spans="19:25" ht="15.75">
      <c r="S113" s="54"/>
      <c r="T113" s="153" t="s">
        <v>17</v>
      </c>
      <c r="U113" s="154"/>
      <c r="V113" s="155"/>
      <c r="W113" s="63">
        <v>75</v>
      </c>
      <c r="X113" s="63">
        <v>80</v>
      </c>
      <c r="Y113" s="63">
        <f t="shared" si="7"/>
        <v>77.5</v>
      </c>
    </row>
    <row r="114" spans="19:25" ht="15.75">
      <c r="S114" s="54"/>
      <c r="T114" s="151" t="s">
        <v>18</v>
      </c>
      <c r="U114" s="151"/>
      <c r="V114" s="151"/>
      <c r="W114" s="63">
        <v>68</v>
      </c>
      <c r="X114" s="63">
        <v>70</v>
      </c>
      <c r="Y114" s="63">
        <f t="shared" si="7"/>
        <v>69</v>
      </c>
    </row>
    <row r="115" spans="19:25" ht="15.75">
      <c r="S115" s="54"/>
      <c r="T115" s="151" t="s">
        <v>19</v>
      </c>
      <c r="U115" s="151"/>
      <c r="V115" s="151"/>
      <c r="W115" s="63">
        <v>78</v>
      </c>
      <c r="X115" s="63">
        <v>80</v>
      </c>
      <c r="Y115" s="63">
        <f t="shared" si="7"/>
        <v>79</v>
      </c>
    </row>
    <row r="116" spans="19:25" ht="15.75">
      <c r="S116" s="54" t="s">
        <v>20</v>
      </c>
      <c r="T116" s="151" t="s">
        <v>21</v>
      </c>
      <c r="U116" s="151"/>
      <c r="V116" s="151"/>
      <c r="W116" s="63">
        <v>110</v>
      </c>
      <c r="X116" s="63">
        <v>125</v>
      </c>
      <c r="Y116" s="63">
        <f t="shared" si="7"/>
        <v>117.5</v>
      </c>
    </row>
    <row r="117" spans="19:25" ht="15.75">
      <c r="S117" s="54" t="s">
        <v>22</v>
      </c>
      <c r="T117" s="151" t="s">
        <v>23</v>
      </c>
      <c r="U117" s="151"/>
      <c r="V117" s="151"/>
      <c r="W117" s="63">
        <v>96</v>
      </c>
      <c r="X117" s="63">
        <v>98</v>
      </c>
      <c r="Y117" s="63">
        <f t="shared" si="7"/>
        <v>97</v>
      </c>
    </row>
    <row r="118" spans="19:25" ht="15.75">
      <c r="S118" s="54"/>
      <c r="T118" s="151" t="s">
        <v>24</v>
      </c>
      <c r="U118" s="151"/>
      <c r="V118" s="151"/>
      <c r="W118" s="63">
        <v>78</v>
      </c>
      <c r="X118" s="63">
        <v>80</v>
      </c>
      <c r="Y118" s="63">
        <f t="shared" si="7"/>
        <v>79</v>
      </c>
    </row>
    <row r="119" spans="19:25" ht="15.75">
      <c r="S119" s="54" t="s">
        <v>25</v>
      </c>
      <c r="T119" s="151" t="s">
        <v>26</v>
      </c>
      <c r="U119" s="151"/>
      <c r="V119" s="151"/>
      <c r="W119" s="63">
        <v>0</v>
      </c>
      <c r="X119" s="63">
        <v>0</v>
      </c>
      <c r="Y119" s="63">
        <f t="shared" si="7"/>
        <v>0</v>
      </c>
    </row>
    <row r="120" spans="19:25" ht="15.75">
      <c r="S120" s="54"/>
      <c r="T120" s="151" t="s">
        <v>27</v>
      </c>
      <c r="U120" s="151"/>
      <c r="V120" s="151"/>
      <c r="W120" s="63">
        <v>22</v>
      </c>
      <c r="X120" s="63">
        <v>24</v>
      </c>
      <c r="Y120" s="63">
        <f t="shared" si="7"/>
        <v>23</v>
      </c>
    </row>
    <row r="121" spans="19:25" ht="15.75">
      <c r="S121" s="54" t="s">
        <v>28</v>
      </c>
      <c r="T121" s="151" t="s">
        <v>29</v>
      </c>
      <c r="U121" s="151"/>
      <c r="V121" s="151"/>
      <c r="W121" s="63">
        <v>80</v>
      </c>
      <c r="X121" s="63">
        <v>85</v>
      </c>
      <c r="Y121" s="63">
        <f t="shared" si="7"/>
        <v>82.5</v>
      </c>
    </row>
    <row r="122" spans="19:25" ht="15.75">
      <c r="S122" s="54"/>
      <c r="T122" s="151" t="s">
        <v>30</v>
      </c>
      <c r="U122" s="151"/>
      <c r="V122" s="151"/>
      <c r="W122" s="63">
        <v>120</v>
      </c>
      <c r="X122" s="63">
        <v>125</v>
      </c>
      <c r="Y122" s="63">
        <f t="shared" si="7"/>
        <v>122.5</v>
      </c>
    </row>
    <row r="123" spans="19:25" ht="15.75">
      <c r="S123" s="54" t="s">
        <v>31</v>
      </c>
      <c r="T123" s="151" t="s">
        <v>32</v>
      </c>
      <c r="U123" s="151"/>
      <c r="V123" s="151"/>
      <c r="W123" s="63">
        <v>80</v>
      </c>
      <c r="X123" s="63">
        <v>85</v>
      </c>
      <c r="Y123" s="63">
        <f t="shared" si="7"/>
        <v>82.5</v>
      </c>
    </row>
    <row r="124" spans="19:25" ht="15.75">
      <c r="S124" s="54" t="s">
        <v>33</v>
      </c>
      <c r="T124" s="151" t="s">
        <v>34</v>
      </c>
      <c r="U124" s="151"/>
      <c r="V124" s="151"/>
      <c r="W124" s="63">
        <v>145</v>
      </c>
      <c r="X124" s="63">
        <v>150</v>
      </c>
      <c r="Y124" s="63">
        <f t="shared" si="7"/>
        <v>147.5</v>
      </c>
    </row>
    <row r="125" spans="19:25" ht="15.75">
      <c r="S125" s="54" t="s">
        <v>35</v>
      </c>
      <c r="T125" s="151" t="s">
        <v>36</v>
      </c>
      <c r="U125" s="151"/>
      <c r="V125" s="151"/>
      <c r="W125" s="63">
        <v>60</v>
      </c>
      <c r="X125" s="63">
        <v>70</v>
      </c>
      <c r="Y125" s="63">
        <f t="shared" si="7"/>
        <v>65</v>
      </c>
    </row>
    <row r="126" spans="19:25" ht="15.75">
      <c r="S126" s="54" t="s">
        <v>37</v>
      </c>
      <c r="T126" s="151" t="s">
        <v>38</v>
      </c>
      <c r="U126" s="151"/>
      <c r="V126" s="151"/>
      <c r="W126" s="63">
        <v>300</v>
      </c>
      <c r="X126" s="63">
        <v>310</v>
      </c>
      <c r="Y126" s="63">
        <f t="shared" si="7"/>
        <v>305</v>
      </c>
    </row>
    <row r="127" spans="19:25" ht="15.75">
      <c r="S127" s="54"/>
      <c r="T127" s="151" t="s">
        <v>41</v>
      </c>
      <c r="U127" s="151"/>
      <c r="V127" s="151"/>
      <c r="W127" s="63">
        <v>280</v>
      </c>
      <c r="X127" s="63">
        <v>290</v>
      </c>
      <c r="Y127" s="63">
        <f t="shared" si="7"/>
        <v>285</v>
      </c>
    </row>
    <row r="128" spans="19:25" ht="15.75">
      <c r="S128" s="54"/>
      <c r="T128" s="151" t="s">
        <v>39</v>
      </c>
      <c r="U128" s="151"/>
      <c r="V128" s="151"/>
      <c r="W128" s="63">
        <v>300</v>
      </c>
      <c r="X128" s="63">
        <v>320</v>
      </c>
      <c r="Y128" s="63">
        <f t="shared" si="7"/>
        <v>310</v>
      </c>
    </row>
    <row r="129" spans="19:25" ht="15.75">
      <c r="S129" s="54"/>
      <c r="T129" s="54"/>
      <c r="U129" s="54"/>
      <c r="V129" s="54"/>
      <c r="W129" s="63"/>
      <c r="X129" s="63"/>
      <c r="Y129" s="63"/>
    </row>
    <row r="130" spans="19:25" ht="15.75">
      <c r="S130" s="54"/>
      <c r="T130" s="151" t="s">
        <v>40</v>
      </c>
      <c r="U130" s="151"/>
      <c r="V130" s="151"/>
      <c r="W130" s="63">
        <v>280</v>
      </c>
      <c r="X130" s="63">
        <v>290</v>
      </c>
      <c r="Y130" s="63">
        <f>AVERAGE(W130:X130)</f>
        <v>285</v>
      </c>
    </row>
    <row r="131" spans="19:25" ht="15.75">
      <c r="S131" s="54"/>
      <c r="T131" s="54"/>
      <c r="U131" s="54"/>
      <c r="V131" s="54"/>
      <c r="W131" s="63"/>
      <c r="X131" s="63"/>
      <c r="Y131" s="63"/>
    </row>
    <row r="132" spans="19:25" ht="15.75">
      <c r="S132" s="54"/>
      <c r="T132" s="54"/>
      <c r="U132" s="54"/>
      <c r="V132" s="54"/>
      <c r="W132" s="63"/>
      <c r="X132" s="63"/>
      <c r="Y132" s="63"/>
    </row>
    <row r="133" spans="19:25" ht="15.75">
      <c r="S133" s="54"/>
      <c r="T133" s="151" t="s">
        <v>78</v>
      </c>
      <c r="U133" s="151"/>
      <c r="V133" s="151"/>
      <c r="W133" s="63">
        <v>750</v>
      </c>
      <c r="X133" s="63">
        <v>1000</v>
      </c>
      <c r="Y133" s="63">
        <f aca="true" t="shared" si="8" ref="Y133:Y139">AVERAGE(W133:X133)</f>
        <v>875</v>
      </c>
    </row>
    <row r="134" spans="19:25" ht="15.75">
      <c r="S134" s="54" t="s">
        <v>42</v>
      </c>
      <c r="T134" s="151" t="s">
        <v>43</v>
      </c>
      <c r="U134" s="151"/>
      <c r="V134" s="151"/>
      <c r="W134" s="63">
        <v>280</v>
      </c>
      <c r="X134" s="63">
        <v>300</v>
      </c>
      <c r="Y134" s="63">
        <f t="shared" si="8"/>
        <v>290</v>
      </c>
    </row>
    <row r="135" spans="19:25" ht="15.75">
      <c r="S135" s="54"/>
      <c r="T135" s="151" t="s">
        <v>44</v>
      </c>
      <c r="U135" s="151"/>
      <c r="V135" s="151"/>
      <c r="W135" s="63">
        <v>145</v>
      </c>
      <c r="X135" s="63">
        <v>150</v>
      </c>
      <c r="Y135" s="63">
        <f t="shared" si="8"/>
        <v>147.5</v>
      </c>
    </row>
    <row r="136" spans="19:25" ht="15.75">
      <c r="S136" s="54" t="s">
        <v>45</v>
      </c>
      <c r="T136" s="151" t="s">
        <v>46</v>
      </c>
      <c r="U136" s="151"/>
      <c r="V136" s="151"/>
      <c r="W136" s="63">
        <v>58</v>
      </c>
      <c r="X136" s="63">
        <v>60</v>
      </c>
      <c r="Y136" s="63">
        <f t="shared" si="8"/>
        <v>59</v>
      </c>
    </row>
    <row r="137" spans="19:25" ht="15.75">
      <c r="S137" s="54" t="s">
        <v>47</v>
      </c>
      <c r="T137" s="151" t="s">
        <v>48</v>
      </c>
      <c r="U137" s="151"/>
      <c r="V137" s="151"/>
      <c r="W137" s="63">
        <v>28</v>
      </c>
      <c r="X137" s="63">
        <v>38</v>
      </c>
      <c r="Y137" s="63">
        <f t="shared" si="8"/>
        <v>33</v>
      </c>
    </row>
    <row r="138" spans="19:25" ht="15.75">
      <c r="S138" s="54" t="s">
        <v>49</v>
      </c>
      <c r="T138" s="151" t="s">
        <v>50</v>
      </c>
      <c r="U138" s="151"/>
      <c r="V138" s="151"/>
      <c r="W138" s="63">
        <v>15</v>
      </c>
      <c r="X138" s="63">
        <v>16</v>
      </c>
      <c r="Y138" s="63">
        <f t="shared" si="8"/>
        <v>15.5</v>
      </c>
    </row>
    <row r="139" spans="19:25" ht="15.75">
      <c r="S139" s="54"/>
      <c r="T139" s="151" t="s">
        <v>51</v>
      </c>
      <c r="U139" s="151"/>
      <c r="V139" s="151"/>
      <c r="W139" s="63">
        <v>45</v>
      </c>
      <c r="X139" s="63">
        <v>50</v>
      </c>
      <c r="Y139" s="63">
        <f t="shared" si="8"/>
        <v>47.5</v>
      </c>
    </row>
    <row r="140" spans="19:25" ht="15.75">
      <c r="S140" s="54"/>
      <c r="T140" s="54"/>
      <c r="U140" s="54"/>
      <c r="V140" s="54"/>
      <c r="W140" s="63"/>
      <c r="X140" s="63"/>
      <c r="Y140" s="63"/>
    </row>
    <row r="141" spans="19:25" ht="15.75">
      <c r="S141" s="54"/>
      <c r="T141" s="54"/>
      <c r="U141" s="54"/>
      <c r="V141" s="54"/>
      <c r="W141" s="63"/>
      <c r="X141" s="63"/>
      <c r="Y141" s="63"/>
    </row>
    <row r="142" spans="19:25" ht="15.75">
      <c r="S142" s="54"/>
      <c r="T142" s="151" t="s">
        <v>52</v>
      </c>
      <c r="U142" s="151"/>
      <c r="V142" s="151"/>
      <c r="W142" s="63">
        <v>20</v>
      </c>
      <c r="X142" s="63">
        <v>25</v>
      </c>
      <c r="Y142" s="63">
        <f>AVERAGE(W142:X142)</f>
        <v>22.5</v>
      </c>
    </row>
    <row r="143" spans="19:25" ht="15.75">
      <c r="S143" s="54"/>
      <c r="T143" s="151" t="s">
        <v>53</v>
      </c>
      <c r="U143" s="151"/>
      <c r="V143" s="151"/>
      <c r="W143" s="63">
        <v>25</v>
      </c>
      <c r="X143" s="63">
        <v>26</v>
      </c>
      <c r="Y143" s="63">
        <f>AVERAGE(W143:X143)</f>
        <v>25.5</v>
      </c>
    </row>
    <row r="144" spans="19:25" ht="15.75">
      <c r="S144" s="54"/>
      <c r="T144" s="151" t="s">
        <v>54</v>
      </c>
      <c r="U144" s="151"/>
      <c r="V144" s="151"/>
      <c r="W144" s="63">
        <v>20</v>
      </c>
      <c r="X144" s="63">
        <v>25</v>
      </c>
      <c r="Y144" s="63">
        <f>AVERAGE(W144:X144)</f>
        <v>22.5</v>
      </c>
    </row>
  </sheetData>
  <sheetProtection/>
  <mergeCells count="161">
    <mergeCell ref="J60:L60"/>
    <mergeCell ref="J61:L61"/>
    <mergeCell ref="J62:L62"/>
    <mergeCell ref="B19:D19"/>
    <mergeCell ref="B41:D41"/>
    <mergeCell ref="B37:D37"/>
    <mergeCell ref="B40:D40"/>
    <mergeCell ref="B30:D30"/>
    <mergeCell ref="B38:D38"/>
    <mergeCell ref="B33:D33"/>
    <mergeCell ref="A1:L1"/>
    <mergeCell ref="A2:L2"/>
    <mergeCell ref="A3:L3"/>
    <mergeCell ref="A4:L4"/>
    <mergeCell ref="B18:D18"/>
    <mergeCell ref="A5:L5"/>
    <mergeCell ref="A6:L7"/>
    <mergeCell ref="A8:L8"/>
    <mergeCell ref="E9:E12"/>
    <mergeCell ref="B9:D12"/>
    <mergeCell ref="H57:L57"/>
    <mergeCell ref="B26:D26"/>
    <mergeCell ref="B22:D22"/>
    <mergeCell ref="B47:D47"/>
    <mergeCell ref="B39:D39"/>
    <mergeCell ref="B44:D44"/>
    <mergeCell ref="B43:D43"/>
    <mergeCell ref="B29:D29"/>
    <mergeCell ref="B49:D49"/>
    <mergeCell ref="B50:D50"/>
    <mergeCell ref="B21:D21"/>
    <mergeCell ref="B45:D45"/>
    <mergeCell ref="B46:D46"/>
    <mergeCell ref="B20:D20"/>
    <mergeCell ref="B15:D15"/>
    <mergeCell ref="B16:D16"/>
    <mergeCell ref="B28:D28"/>
    <mergeCell ref="B36:D36"/>
    <mergeCell ref="B13:D13"/>
    <mergeCell ref="B35:D35"/>
    <mergeCell ref="B23:D23"/>
    <mergeCell ref="B17:D17"/>
    <mergeCell ref="Q23:S23"/>
    <mergeCell ref="Q22:S22"/>
    <mergeCell ref="B34:D34"/>
    <mergeCell ref="B24:D24"/>
    <mergeCell ref="B32:D32"/>
    <mergeCell ref="Q26:S26"/>
    <mergeCell ref="Q24:S24"/>
    <mergeCell ref="B25:D25"/>
    <mergeCell ref="Q27:S27"/>
    <mergeCell ref="Q34:S34"/>
    <mergeCell ref="Q35:S35"/>
    <mergeCell ref="B27:D27"/>
    <mergeCell ref="Q37:S37"/>
    <mergeCell ref="Q38:S38"/>
    <mergeCell ref="Q42:S42"/>
    <mergeCell ref="Q48:S48"/>
    <mergeCell ref="Q47:S47"/>
    <mergeCell ref="B48:D48"/>
    <mergeCell ref="Q44:S44"/>
    <mergeCell ref="B42:D42"/>
    <mergeCell ref="T9:T12"/>
    <mergeCell ref="Q13:S13"/>
    <mergeCell ref="Q15:S15"/>
    <mergeCell ref="Q16:S16"/>
    <mergeCell ref="Q17:S17"/>
    <mergeCell ref="Q21:S21"/>
    <mergeCell ref="Q9:S12"/>
    <mergeCell ref="Q18:S18"/>
    <mergeCell ref="Q19:S19"/>
    <mergeCell ref="Q20:S20"/>
    <mergeCell ref="A51:C51"/>
    <mergeCell ref="A52:C52"/>
    <mergeCell ref="D51:L51"/>
    <mergeCell ref="A55:C56"/>
    <mergeCell ref="A54:C54"/>
    <mergeCell ref="A53:C53"/>
    <mergeCell ref="D53:L53"/>
    <mergeCell ref="J70:L70"/>
    <mergeCell ref="I63:K63"/>
    <mergeCell ref="V64:Z64"/>
    <mergeCell ref="N66:P66"/>
    <mergeCell ref="N65:P65"/>
    <mergeCell ref="Q25:S25"/>
    <mergeCell ref="Q32:S32"/>
    <mergeCell ref="Q39:S39"/>
    <mergeCell ref="V63:Z63"/>
    <mergeCell ref="D52:L52"/>
    <mergeCell ref="T120:V120"/>
    <mergeCell ref="T114:V114"/>
    <mergeCell ref="T115:V115"/>
    <mergeCell ref="S102:AC102"/>
    <mergeCell ref="R72:T72"/>
    <mergeCell ref="R73:T73"/>
    <mergeCell ref="R74:T74"/>
    <mergeCell ref="S100:AC100"/>
    <mergeCell ref="T119:V119"/>
    <mergeCell ref="T103:V105"/>
    <mergeCell ref="S95:AC95"/>
    <mergeCell ref="N67:P67"/>
    <mergeCell ref="N68:P68"/>
    <mergeCell ref="S96:AC96"/>
    <mergeCell ref="R75:T75"/>
    <mergeCell ref="R76:T76"/>
    <mergeCell ref="T127:V127"/>
    <mergeCell ref="T125:V125"/>
    <mergeCell ref="T126:V126"/>
    <mergeCell ref="T122:V122"/>
    <mergeCell ref="T135:V135"/>
    <mergeCell ref="S98:AC98"/>
    <mergeCell ref="T107:V107"/>
    <mergeCell ref="T108:V108"/>
    <mergeCell ref="T109:V109"/>
    <mergeCell ref="S99:AC99"/>
    <mergeCell ref="T144:V144"/>
    <mergeCell ref="T142:V142"/>
    <mergeCell ref="T117:V117"/>
    <mergeCell ref="T118:V118"/>
    <mergeCell ref="T130:V130"/>
    <mergeCell ref="T128:V128"/>
    <mergeCell ref="T121:V121"/>
    <mergeCell ref="T123:V123"/>
    <mergeCell ref="T124:V124"/>
    <mergeCell ref="T143:V143"/>
    <mergeCell ref="T116:V116"/>
    <mergeCell ref="Q36:S36"/>
    <mergeCell ref="Q45:S45"/>
    <mergeCell ref="T110:V110"/>
    <mergeCell ref="Q49:S49"/>
    <mergeCell ref="T112:V112"/>
    <mergeCell ref="S97:AC97"/>
    <mergeCell ref="T113:V113"/>
    <mergeCell ref="T106:V106"/>
    <mergeCell ref="S94:AC94"/>
    <mergeCell ref="T136:V136"/>
    <mergeCell ref="T137:V137"/>
    <mergeCell ref="T138:V138"/>
    <mergeCell ref="T139:V139"/>
    <mergeCell ref="T133:V133"/>
    <mergeCell ref="T134:V134"/>
    <mergeCell ref="K69:L69"/>
    <mergeCell ref="B14:D14"/>
    <mergeCell ref="Q14:S14"/>
    <mergeCell ref="B31:D31"/>
    <mergeCell ref="Q31:S31"/>
    <mergeCell ref="Q41:S41"/>
    <mergeCell ref="Q28:S28"/>
    <mergeCell ref="Q29:S29"/>
    <mergeCell ref="Q46:S46"/>
    <mergeCell ref="N64:P64"/>
    <mergeCell ref="H58:L58"/>
    <mergeCell ref="H59:L59"/>
    <mergeCell ref="V65:Z65"/>
    <mergeCell ref="Q40:S40"/>
    <mergeCell ref="Q30:S30"/>
    <mergeCell ref="Q43:S43"/>
    <mergeCell ref="Q33:S33"/>
    <mergeCell ref="Q50:S50"/>
    <mergeCell ref="D54:L54"/>
    <mergeCell ref="D55:L56"/>
  </mergeCells>
  <printOptions/>
  <pageMargins left="0.4330708661417323" right="0.1968503937007874" top="0.07874015748031496" bottom="0.11811023622047245" header="0.31496062992125984" footer="0.31496062992125984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:F39"/>
    </sheetView>
  </sheetViews>
  <sheetFormatPr defaultColWidth="9.140625" defaultRowHeight="15"/>
  <cols>
    <col min="1" max="1" width="7.28125" style="39" customWidth="1"/>
    <col min="3" max="3" width="6.28125" style="0" customWidth="1"/>
    <col min="4" max="4" width="13.00390625" style="0" customWidth="1"/>
    <col min="5" max="5" width="12.28125" style="0" customWidth="1"/>
    <col min="6" max="6" width="25.00390625" style="0" customWidth="1"/>
  </cols>
  <sheetData>
    <row r="1" spans="1:6" ht="19.5">
      <c r="A1" s="37" t="s">
        <v>67</v>
      </c>
      <c r="B1" s="203" t="s">
        <v>6</v>
      </c>
      <c r="C1" s="204"/>
      <c r="D1" s="205"/>
      <c r="E1" s="41" t="s">
        <v>104</v>
      </c>
      <c r="F1" s="36"/>
    </row>
    <row r="2" spans="1:6" ht="19.5">
      <c r="A2" s="38">
        <v>1</v>
      </c>
      <c r="B2" s="202" t="str">
        <f>'Weeckly Price'!B13:D13</f>
        <v>চালঃ( সরু নাজির)</v>
      </c>
      <c r="C2" s="202"/>
      <c r="D2" s="202"/>
      <c r="E2" s="35" t="s">
        <v>118</v>
      </c>
      <c r="F2" s="36"/>
    </row>
    <row r="3" spans="1:6" ht="19.5">
      <c r="A3" s="38">
        <v>2</v>
      </c>
      <c r="B3" s="202" t="str">
        <f>'Weeckly Price'!B14:D14</f>
        <v>চাল-(সরু মিনিকেট)</v>
      </c>
      <c r="C3" s="202"/>
      <c r="D3" s="202"/>
      <c r="E3" s="35" t="s">
        <v>119</v>
      </c>
      <c r="F3" s="36"/>
    </row>
    <row r="4" spans="1:6" ht="19.5">
      <c r="A4" s="38">
        <v>3</v>
      </c>
      <c r="B4" s="202" t="str">
        <f>'Weeckly Price'!B15:D15</f>
        <v>চাল -  মাঝারী</v>
      </c>
      <c r="C4" s="202"/>
      <c r="D4" s="202"/>
      <c r="E4" s="35" t="s">
        <v>119</v>
      </c>
      <c r="F4" s="36"/>
    </row>
    <row r="5" spans="1:6" ht="19.5">
      <c r="A5" s="38">
        <v>4</v>
      </c>
      <c r="B5" s="202" t="str">
        <f>'Weeckly Price'!B16:D16</f>
        <v>চাল -    মোটা</v>
      </c>
      <c r="C5" s="202"/>
      <c r="D5" s="202"/>
      <c r="E5" s="35" t="s">
        <v>119</v>
      </c>
      <c r="F5" s="36"/>
    </row>
    <row r="6" spans="1:6" ht="19.5">
      <c r="A6" s="38">
        <v>5</v>
      </c>
      <c r="B6" s="202" t="str">
        <f>'Weeckly Price'!B17:D17</f>
        <v>আটা (প্যাকেট)</v>
      </c>
      <c r="C6" s="202"/>
      <c r="D6" s="202"/>
      <c r="E6" s="35" t="s">
        <v>119</v>
      </c>
      <c r="F6" s="36"/>
    </row>
    <row r="7" spans="1:6" ht="19.5">
      <c r="A7" s="38">
        <v>6</v>
      </c>
      <c r="B7" s="202" t="str">
        <f>'Weeckly Price'!B18:D18</f>
        <v>আটা (খোলা)</v>
      </c>
      <c r="C7" s="202"/>
      <c r="D7" s="202"/>
      <c r="E7" s="35" t="s">
        <v>119</v>
      </c>
      <c r="F7" s="36"/>
    </row>
    <row r="8" spans="1:6" ht="19.5">
      <c r="A8" s="38">
        <v>7</v>
      </c>
      <c r="B8" s="202" t="str">
        <f>'Weeckly Price'!B19:D19</f>
        <v>ডালঃ মশুর (দেশী)</v>
      </c>
      <c r="C8" s="202"/>
      <c r="D8" s="202"/>
      <c r="E8" s="35" t="s">
        <v>119</v>
      </c>
      <c r="F8" s="36"/>
    </row>
    <row r="9" spans="1:6" ht="16.5" customHeight="1">
      <c r="A9" s="38">
        <v>8</v>
      </c>
      <c r="B9" s="202" t="str">
        <f>'Weeckly Price'!B20:D20</f>
        <v>,,  মশুর (আমঃ/ দেশ)</v>
      </c>
      <c r="C9" s="202"/>
      <c r="D9" s="202"/>
      <c r="E9" s="35" t="s">
        <v>119</v>
      </c>
      <c r="F9" s="36"/>
    </row>
    <row r="10" spans="1:6" ht="17.25" customHeight="1">
      <c r="A10" s="38">
        <v>9</v>
      </c>
      <c r="B10" s="202" t="str">
        <f>'Weeckly Price'!B21:D21</f>
        <v>,,     খেসারী</v>
      </c>
      <c r="C10" s="202"/>
      <c r="D10" s="202"/>
      <c r="E10" s="35" t="s">
        <v>119</v>
      </c>
      <c r="F10" s="36"/>
    </row>
    <row r="11" spans="1:6" ht="17.25" customHeight="1">
      <c r="A11" s="38">
        <v>10</v>
      </c>
      <c r="B11" s="202" t="str">
        <f>'Weeckly Price'!B22:D22</f>
        <v>ডালঃ মুগ </v>
      </c>
      <c r="C11" s="202"/>
      <c r="D11" s="202"/>
      <c r="E11" s="35" t="s">
        <v>119</v>
      </c>
      <c r="F11" s="36"/>
    </row>
    <row r="12" spans="1:6" ht="18" customHeight="1">
      <c r="A12" s="38">
        <v>11</v>
      </c>
      <c r="B12" s="202" t="str">
        <f>'Weeckly Price'!B23:D23</f>
        <v>ছোলা - কলাই</v>
      </c>
      <c r="C12" s="202"/>
      <c r="D12" s="202"/>
      <c r="E12" s="35" t="s">
        <v>120</v>
      </c>
      <c r="F12" s="36"/>
    </row>
    <row r="13" spans="1:6" ht="19.5">
      <c r="A13" s="38">
        <v>12</v>
      </c>
      <c r="B13" s="202" t="str">
        <f>'Weeckly Price'!B24:D24</f>
        <v>তেলঃ সয়াবিন (খোলা)</v>
      </c>
      <c r="C13" s="202"/>
      <c r="D13" s="202"/>
      <c r="E13" s="35" t="s">
        <v>119</v>
      </c>
      <c r="F13" s="36"/>
    </row>
    <row r="14" spans="1:6" ht="18" customHeight="1">
      <c r="A14" s="38">
        <v>13</v>
      </c>
      <c r="B14" s="202" t="str">
        <f>'Weeckly Price'!B25:D25</f>
        <v>,,       পাম (খোলা)</v>
      </c>
      <c r="C14" s="202"/>
      <c r="D14" s="202"/>
      <c r="E14" s="35" t="s">
        <v>118</v>
      </c>
      <c r="F14" s="36"/>
    </row>
    <row r="15" spans="1:6" ht="19.5">
      <c r="A15" s="38">
        <v>14</v>
      </c>
      <c r="B15" s="202" t="str">
        <f>'Weeckly Price'!B26:D26</f>
        <v>মসলাঃ পিয়াজ (দেশী)</v>
      </c>
      <c r="C15" s="202"/>
      <c r="D15" s="202"/>
      <c r="E15" s="35" t="s">
        <v>119</v>
      </c>
      <c r="F15" s="36"/>
    </row>
    <row r="16" spans="1:6" ht="19.5">
      <c r="A16" s="38">
        <v>15</v>
      </c>
      <c r="B16" s="202" t="str">
        <f>'Weeckly Price'!B27:D27</f>
        <v>,,         ,,   (আমঃ/দেশ)</v>
      </c>
      <c r="C16" s="202"/>
      <c r="D16" s="202"/>
      <c r="E16" s="35" t="s">
        <v>119</v>
      </c>
      <c r="F16" s="36"/>
    </row>
    <row r="17" spans="1:6" ht="19.5">
      <c r="A17" s="38">
        <v>16</v>
      </c>
      <c r="B17" s="202" t="str">
        <f>'Weeckly Price'!B28:D28</f>
        <v>রসুনঃ (দেশী)</v>
      </c>
      <c r="C17" s="202"/>
      <c r="D17" s="202"/>
      <c r="E17" s="35" t="s">
        <v>119</v>
      </c>
      <c r="F17" s="36"/>
    </row>
    <row r="18" spans="1:6" ht="19.5">
      <c r="A18" s="38">
        <v>17</v>
      </c>
      <c r="B18" s="202" t="str">
        <f>'Weeckly Price'!B29:D29</f>
        <v>  ,,     ( আমঃ/দেশ)</v>
      </c>
      <c r="C18" s="202"/>
      <c r="D18" s="202"/>
      <c r="E18" s="35" t="s">
        <v>119</v>
      </c>
      <c r="F18" s="36"/>
    </row>
    <row r="19" spans="1:6" ht="19.5">
      <c r="A19" s="38">
        <v>18</v>
      </c>
      <c r="B19" s="202" t="str">
        <f>'Weeckly Price'!B30:D30</f>
        <v>আদা-  (আমঃ/দেশ)</v>
      </c>
      <c r="C19" s="202"/>
      <c r="D19" s="202"/>
      <c r="E19" s="35" t="s">
        <v>119</v>
      </c>
      <c r="F19" s="36"/>
    </row>
    <row r="20" spans="1:6" ht="19.5">
      <c r="A20" s="38">
        <v>19</v>
      </c>
      <c r="B20" s="202" t="str">
        <f>'Weeckly Price'!B31:D31</f>
        <v>শুকনামরিচ (দেশী)</v>
      </c>
      <c r="C20" s="202"/>
      <c r="D20" s="202"/>
      <c r="E20" s="35" t="s">
        <v>119</v>
      </c>
      <c r="F20" s="36"/>
    </row>
    <row r="21" spans="1:6" ht="19.5">
      <c r="A21" s="38">
        <v>20</v>
      </c>
      <c r="B21" s="202" t="str">
        <f>'Weeckly Price'!B32:D32</f>
        <v>শুকনামরিচ (আমঃ/দেশ)</v>
      </c>
      <c r="C21" s="202"/>
      <c r="D21" s="202"/>
      <c r="E21" s="35" t="s">
        <v>119</v>
      </c>
      <c r="F21" s="36"/>
    </row>
    <row r="22" spans="1:6" ht="19.5">
      <c r="A22" s="38">
        <v>21</v>
      </c>
      <c r="B22" s="202" t="str">
        <f>'Weeckly Price'!B33:D33</f>
        <v>কাঁচামরিচ</v>
      </c>
      <c r="C22" s="202"/>
      <c r="D22" s="202"/>
      <c r="E22" s="35" t="s">
        <v>119</v>
      </c>
      <c r="F22" s="36"/>
    </row>
    <row r="23" spans="1:6" ht="19.5">
      <c r="A23" s="38">
        <v>22</v>
      </c>
      <c r="B23" s="202" t="str">
        <f>'Weeckly Price'!B34:D34</f>
        <v>মাছঃ রুই -দেশী(১-২কেজি)</v>
      </c>
      <c r="C23" s="202"/>
      <c r="D23" s="202"/>
      <c r="E23" s="35" t="s">
        <v>119</v>
      </c>
      <c r="F23" s="36"/>
    </row>
    <row r="24" spans="1:6" ht="19.5">
      <c r="A24" s="38">
        <v>23</v>
      </c>
      <c r="B24" s="202" t="str">
        <f>'Weeckly Price'!B35:D35</f>
        <v>,, রুই-(আমঃ/দেশ,২-৩ কেঃ)</v>
      </c>
      <c r="C24" s="202"/>
      <c r="D24" s="202"/>
      <c r="E24" s="35" t="s">
        <v>119</v>
      </c>
      <c r="F24" s="36"/>
    </row>
    <row r="25" spans="1:6" ht="19.5">
      <c r="A25" s="38">
        <v>24</v>
      </c>
      <c r="B25" s="202" t="str">
        <f>'Weeckly Price'!B36:D36</f>
        <v>,,  কাতল - দেশী(১-২ কেজি)</v>
      </c>
      <c r="C25" s="202"/>
      <c r="D25" s="202"/>
      <c r="E25" s="35" t="s">
        <v>119</v>
      </c>
      <c r="F25" s="36"/>
    </row>
    <row r="26" spans="1:6" ht="19.5">
      <c r="A26" s="38">
        <v>25</v>
      </c>
      <c r="B26" s="202" t="str">
        <f>'Weeckly Price'!B37:D37</f>
        <v>,, কাতল-(আমঃ/দেশ,২-৩ কেঃ)</v>
      </c>
      <c r="C26" s="202"/>
      <c r="D26" s="202"/>
      <c r="E26" s="35" t="s">
        <v>119</v>
      </c>
      <c r="F26" s="36"/>
    </row>
    <row r="27" spans="1:6" ht="19.5">
      <c r="A27" s="38">
        <v>26</v>
      </c>
      <c r="B27" s="202" t="str">
        <f>'Weeckly Price'!B38:D38</f>
        <v>,,   ইলিশ (৪০০-৮০০ গ্রাম)</v>
      </c>
      <c r="C27" s="202"/>
      <c r="D27" s="202"/>
      <c r="E27" s="35" t="s">
        <v>119</v>
      </c>
      <c r="F27" s="36"/>
    </row>
    <row r="28" spans="1:6" ht="19.5">
      <c r="A28" s="38">
        <v>27</v>
      </c>
      <c r="B28" s="202" t="str">
        <f>'Weeckly Price'!B39:D39</f>
        <v>মোরগ-মুরগি -(দেশী)</v>
      </c>
      <c r="C28" s="202"/>
      <c r="D28" s="202"/>
      <c r="E28" s="35" t="s">
        <v>119</v>
      </c>
      <c r="F28" s="36"/>
    </row>
    <row r="29" spans="1:6" ht="19.5">
      <c r="A29" s="38">
        <v>28</v>
      </c>
      <c r="B29" s="202" t="str">
        <f>'Weeckly Price'!B40:D40</f>
        <v>মোরগ-মুরগি-(কক/সোঃ)</v>
      </c>
      <c r="C29" s="202"/>
      <c r="D29" s="202"/>
      <c r="E29" s="35" t="s">
        <v>121</v>
      </c>
      <c r="F29" s="36"/>
    </row>
    <row r="30" spans="1:6" ht="19.5">
      <c r="A30" s="38">
        <v>29</v>
      </c>
      <c r="B30" s="202" t="str">
        <f>'Weeckly Price'!B41:D41</f>
        <v>মোরগ-মুরগি-ফার্ম (ব্রয়লার)</v>
      </c>
      <c r="C30" s="202"/>
      <c r="D30" s="202"/>
      <c r="E30" s="35" t="s">
        <v>119</v>
      </c>
      <c r="F30" s="36"/>
    </row>
    <row r="31" spans="1:6" ht="19.5">
      <c r="A31" s="38">
        <v>30</v>
      </c>
      <c r="B31" s="202" t="str">
        <f>'Weeckly Price'!B42:D42</f>
        <v>ডিম মুরগি-(দেশী)</v>
      </c>
      <c r="C31" s="202"/>
      <c r="D31" s="202"/>
      <c r="E31" s="35" t="s">
        <v>118</v>
      </c>
      <c r="F31" s="36"/>
    </row>
    <row r="32" spans="1:6" ht="19.5">
      <c r="A32" s="38">
        <v>31</v>
      </c>
      <c r="B32" s="202" t="str">
        <f>'Weeckly Price'!B43:D43</f>
        <v>,,      মুরগি -(ফার্ম)</v>
      </c>
      <c r="C32" s="202"/>
      <c r="D32" s="202"/>
      <c r="E32" s="35" t="s">
        <v>119</v>
      </c>
      <c r="F32" s="36"/>
    </row>
    <row r="33" spans="1:6" ht="19.5">
      <c r="A33" s="38">
        <v>32</v>
      </c>
      <c r="B33" s="202" t="str">
        <f>'Weeckly Price'!B44:D44</f>
        <v>চিনি</v>
      </c>
      <c r="C33" s="202"/>
      <c r="D33" s="202"/>
      <c r="E33" s="35" t="s">
        <v>119</v>
      </c>
      <c r="F33" s="36"/>
    </row>
    <row r="34" spans="1:6" ht="19.5">
      <c r="A34" s="38">
        <v>33</v>
      </c>
      <c r="B34" s="202" t="str">
        <f>'Weeckly Price'!B45:D45</f>
        <v>লবণ-(প্যাকেট)</v>
      </c>
      <c r="C34" s="202"/>
      <c r="D34" s="202"/>
      <c r="E34" s="35" t="s">
        <v>119</v>
      </c>
      <c r="F34" s="36"/>
    </row>
    <row r="35" spans="1:6" ht="19.5">
      <c r="A35" s="38">
        <v>34</v>
      </c>
      <c r="B35" s="202" t="str">
        <f>'Weeckly Price'!B46:D46</f>
        <v>সবজ্বিঃ আলু </v>
      </c>
      <c r="C35" s="202"/>
      <c r="D35" s="202"/>
      <c r="E35" s="35" t="s">
        <v>119</v>
      </c>
      <c r="F35" s="36"/>
    </row>
    <row r="36" spans="1:6" ht="19.5">
      <c r="A36" s="38">
        <v>35</v>
      </c>
      <c r="B36" s="202" t="str">
        <f>'Weeckly Price'!B47:D47</f>
        <v>  ,,       বেগুন</v>
      </c>
      <c r="C36" s="202"/>
      <c r="D36" s="202"/>
      <c r="E36" s="35" t="s">
        <v>119</v>
      </c>
      <c r="F36" s="36"/>
    </row>
    <row r="37" spans="1:6" ht="19.5">
      <c r="A37" s="38">
        <v>36</v>
      </c>
      <c r="B37" s="202" t="str">
        <f>'Weeckly Price'!B48:D48</f>
        <v>  ,,      কাঁচাপেঁপে</v>
      </c>
      <c r="C37" s="202"/>
      <c r="D37" s="202"/>
      <c r="E37" s="35" t="s">
        <v>119</v>
      </c>
      <c r="F37" s="36"/>
    </row>
    <row r="38" spans="1:6" ht="19.5">
      <c r="A38" s="38">
        <v>37</v>
      </c>
      <c r="B38" s="202" t="str">
        <f>'Weeckly Price'!B49:D49</f>
        <v>  ,,   মিষ্টি কুমড়া</v>
      </c>
      <c r="C38" s="202"/>
      <c r="D38" s="202"/>
      <c r="E38" s="40"/>
      <c r="F38" s="40"/>
    </row>
    <row r="39" spans="1:6" ht="19.5">
      <c r="A39" s="38">
        <v>38</v>
      </c>
      <c r="B39" s="202" t="str">
        <f>'Weeckly Price'!B50:D50</f>
        <v>  ,,     পটল</v>
      </c>
      <c r="C39" s="202"/>
      <c r="D39" s="202"/>
      <c r="E39" s="40"/>
      <c r="F39" s="40"/>
    </row>
  </sheetData>
  <sheetProtection/>
  <mergeCells count="39"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8:D38"/>
    <mergeCell ref="B39:D39"/>
    <mergeCell ref="B36:D36"/>
    <mergeCell ref="B37:D37"/>
    <mergeCell ref="B30:D30"/>
    <mergeCell ref="B31:D31"/>
    <mergeCell ref="B32:D32"/>
    <mergeCell ref="B33:D33"/>
    <mergeCell ref="B34:D34"/>
    <mergeCell ref="B35:D35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145" zoomScaleNormal="145" zoomScalePageLayoutView="0" workbookViewId="0" topLeftCell="A53">
      <selection activeCell="D57" sqref="D57"/>
    </sheetView>
  </sheetViews>
  <sheetFormatPr defaultColWidth="9.140625" defaultRowHeight="15"/>
  <cols>
    <col min="1" max="1" width="4.57421875" style="0" customWidth="1"/>
    <col min="2" max="2" width="9.140625" style="0" customWidth="1"/>
    <col min="3" max="3" width="2.00390625" style="0" customWidth="1"/>
    <col min="4" max="4" width="5.140625" style="0" customWidth="1"/>
    <col min="5" max="5" width="7.7109375" style="0" customWidth="1"/>
    <col min="6" max="6" width="10.140625" style="94" customWidth="1"/>
    <col min="7" max="7" width="10.421875" style="39" customWidth="1"/>
    <col min="8" max="8" width="7.28125" style="39" customWidth="1"/>
    <col min="9" max="9" width="9.28125" style="39" customWidth="1"/>
    <col min="10" max="10" width="7.7109375" style="39" customWidth="1"/>
    <col min="11" max="11" width="10.57421875" style="39" customWidth="1"/>
    <col min="12" max="12" width="14.28125" style="39" customWidth="1"/>
  </cols>
  <sheetData>
    <row r="1" spans="1:12" ht="12.75" customHeight="1">
      <c r="A1" s="206" t="s">
        <v>126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1.25" customHeight="1">
      <c r="A2" s="207" t="s">
        <v>143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2" customHeight="1">
      <c r="A3" s="206" t="s">
        <v>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1.25" customHeight="1">
      <c r="A4" s="206" t="s">
        <v>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5">
      <c r="A5" s="208" t="s">
        <v>168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5">
      <c r="A6" s="209" t="s">
        <v>169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 ht="1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</row>
    <row r="8" spans="1:12" ht="12.75" customHeight="1">
      <c r="A8" s="201">
        <v>3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</row>
    <row r="9" spans="1:12" ht="15">
      <c r="A9" s="220" t="s">
        <v>158</v>
      </c>
      <c r="B9" s="211" t="s">
        <v>6</v>
      </c>
      <c r="C9" s="212"/>
      <c r="D9" s="213"/>
      <c r="E9" s="220" t="s">
        <v>104</v>
      </c>
      <c r="F9" s="96" t="s">
        <v>55</v>
      </c>
      <c r="G9" s="96" t="s">
        <v>58</v>
      </c>
      <c r="H9" s="96" t="s">
        <v>60</v>
      </c>
      <c r="I9" s="96" t="s">
        <v>63</v>
      </c>
      <c r="J9" s="97" t="s">
        <v>60</v>
      </c>
      <c r="K9" s="96" t="s">
        <v>64</v>
      </c>
      <c r="L9" s="96" t="s">
        <v>60</v>
      </c>
    </row>
    <row r="10" spans="1:12" ht="15">
      <c r="A10" s="221"/>
      <c r="B10" s="214"/>
      <c r="C10" s="215"/>
      <c r="D10" s="216"/>
      <c r="E10" s="221"/>
      <c r="F10" s="98" t="s">
        <v>56</v>
      </c>
      <c r="G10" s="98" t="s">
        <v>56</v>
      </c>
      <c r="H10" s="98" t="s">
        <v>61</v>
      </c>
      <c r="I10" s="98" t="s">
        <v>56</v>
      </c>
      <c r="J10" s="99" t="s">
        <v>61</v>
      </c>
      <c r="K10" s="98" t="s">
        <v>56</v>
      </c>
      <c r="L10" s="98" t="s">
        <v>65</v>
      </c>
    </row>
    <row r="11" spans="1:12" ht="9.75" customHeight="1">
      <c r="A11" s="221"/>
      <c r="B11" s="214"/>
      <c r="C11" s="215"/>
      <c r="D11" s="216"/>
      <c r="E11" s="221"/>
      <c r="F11" s="100">
        <v>1</v>
      </c>
      <c r="G11" s="100">
        <v>2</v>
      </c>
      <c r="H11" s="100">
        <v>3</v>
      </c>
      <c r="I11" s="100">
        <v>4</v>
      </c>
      <c r="J11" s="100">
        <v>5</v>
      </c>
      <c r="K11" s="100">
        <v>6</v>
      </c>
      <c r="L11" s="100">
        <v>7</v>
      </c>
    </row>
    <row r="12" spans="1:12" ht="15">
      <c r="A12" s="222"/>
      <c r="B12" s="217"/>
      <c r="C12" s="218"/>
      <c r="D12" s="219"/>
      <c r="E12" s="222"/>
      <c r="F12" s="91" t="s">
        <v>170</v>
      </c>
      <c r="G12" s="91" t="s">
        <v>166</v>
      </c>
      <c r="H12" s="101" t="s">
        <v>62</v>
      </c>
      <c r="I12" s="91" t="s">
        <v>173</v>
      </c>
      <c r="J12" s="102" t="s">
        <v>62</v>
      </c>
      <c r="K12" s="91" t="s">
        <v>171</v>
      </c>
      <c r="L12" s="101" t="s">
        <v>124</v>
      </c>
    </row>
    <row r="13" spans="1:12" ht="10.5" customHeight="1">
      <c r="A13" s="103">
        <v>1</v>
      </c>
      <c r="B13" s="223" t="s">
        <v>128</v>
      </c>
      <c r="C13" s="223"/>
      <c r="D13" s="223"/>
      <c r="E13" s="101" t="s">
        <v>159</v>
      </c>
      <c r="F13" s="104">
        <v>63.5</v>
      </c>
      <c r="G13" s="104">
        <v>65</v>
      </c>
      <c r="H13" s="105">
        <f>SUM(F13-G13)*100/G13</f>
        <v>-2.3076923076923075</v>
      </c>
      <c r="I13" s="105">
        <v>65</v>
      </c>
      <c r="J13" s="105">
        <f>SUM(F13-I13)*100/I13</f>
        <v>-2.3076923076923075</v>
      </c>
      <c r="K13" s="105">
        <v>59</v>
      </c>
      <c r="L13" s="105">
        <f>SUM(F13-K13)*100/K13</f>
        <v>7.627118644067797</v>
      </c>
    </row>
    <row r="14" spans="1:12" ht="10.5" customHeight="1">
      <c r="A14" s="103">
        <v>2</v>
      </c>
      <c r="B14" s="224" t="s">
        <v>127</v>
      </c>
      <c r="C14" s="225"/>
      <c r="D14" s="226"/>
      <c r="E14" s="101"/>
      <c r="F14" s="104">
        <v>57</v>
      </c>
      <c r="G14" s="104">
        <v>58</v>
      </c>
      <c r="H14" s="105">
        <f aca="true" t="shared" si="0" ref="H14:H50">SUM(F14-G14)*100/G14</f>
        <v>-1.7241379310344827</v>
      </c>
      <c r="I14" s="105">
        <v>59</v>
      </c>
      <c r="J14" s="105">
        <f>SUM(F14-I14)*100/I14</f>
        <v>-3.389830508474576</v>
      </c>
      <c r="K14" s="105">
        <v>53</v>
      </c>
      <c r="L14" s="105">
        <f>SUM(F14-K14)*100/K14</f>
        <v>7.547169811320755</v>
      </c>
    </row>
    <row r="15" spans="1:12" ht="10.5" customHeight="1">
      <c r="A15" s="103">
        <v>3</v>
      </c>
      <c r="B15" s="223" t="s">
        <v>161</v>
      </c>
      <c r="C15" s="223"/>
      <c r="D15" s="223"/>
      <c r="E15" s="101" t="s">
        <v>119</v>
      </c>
      <c r="F15" s="104">
        <v>52.5</v>
      </c>
      <c r="G15" s="104">
        <v>54</v>
      </c>
      <c r="H15" s="105">
        <f t="shared" si="0"/>
        <v>-2.7777777777777777</v>
      </c>
      <c r="I15" s="105">
        <v>56</v>
      </c>
      <c r="J15" s="105">
        <f aca="true" t="shared" si="1" ref="J15:J50">SUM(F15-I15)*100/I15</f>
        <v>-6.25</v>
      </c>
      <c r="K15" s="105">
        <v>44</v>
      </c>
      <c r="L15" s="105">
        <f aca="true" t="shared" si="2" ref="L15:L50">SUM(F15-K15)*100/K15</f>
        <v>19.318181818181817</v>
      </c>
    </row>
    <row r="16" spans="1:12" ht="10.5" customHeight="1">
      <c r="A16" s="103">
        <v>4</v>
      </c>
      <c r="B16" s="223" t="s">
        <v>162</v>
      </c>
      <c r="C16" s="223"/>
      <c r="D16" s="223"/>
      <c r="E16" s="101" t="s">
        <v>119</v>
      </c>
      <c r="F16" s="104">
        <v>50</v>
      </c>
      <c r="G16" s="104">
        <v>51</v>
      </c>
      <c r="H16" s="105">
        <f t="shared" si="0"/>
        <v>-1.9607843137254901</v>
      </c>
      <c r="I16" s="105">
        <v>48</v>
      </c>
      <c r="J16" s="105">
        <f t="shared" si="1"/>
        <v>4.166666666666667</v>
      </c>
      <c r="K16" s="105">
        <v>37</v>
      </c>
      <c r="L16" s="105">
        <f>SUM(F16-K16)*100/K16</f>
        <v>35.13513513513514</v>
      </c>
    </row>
    <row r="17" spans="1:12" ht="10.5" customHeight="1">
      <c r="A17" s="103">
        <v>5</v>
      </c>
      <c r="B17" s="223" t="s">
        <v>105</v>
      </c>
      <c r="C17" s="223"/>
      <c r="D17" s="223"/>
      <c r="E17" s="101" t="s">
        <v>119</v>
      </c>
      <c r="F17" s="104">
        <v>34.5</v>
      </c>
      <c r="G17" s="104">
        <v>33.5</v>
      </c>
      <c r="H17" s="105">
        <f t="shared" si="0"/>
        <v>2.985074626865672</v>
      </c>
      <c r="I17" s="105">
        <v>35.5</v>
      </c>
      <c r="J17" s="105">
        <f t="shared" si="1"/>
        <v>-2.816901408450704</v>
      </c>
      <c r="K17" s="105">
        <v>34</v>
      </c>
      <c r="L17" s="105">
        <f t="shared" si="2"/>
        <v>1.4705882352941178</v>
      </c>
    </row>
    <row r="18" spans="1:12" ht="10.5" customHeight="1">
      <c r="A18" s="103">
        <v>6</v>
      </c>
      <c r="B18" s="223" t="s">
        <v>11</v>
      </c>
      <c r="C18" s="223"/>
      <c r="D18" s="223"/>
      <c r="E18" s="101" t="s">
        <v>119</v>
      </c>
      <c r="F18" s="104">
        <v>31</v>
      </c>
      <c r="G18" s="104">
        <v>31</v>
      </c>
      <c r="H18" s="105">
        <f t="shared" si="0"/>
        <v>0</v>
      </c>
      <c r="I18" s="105">
        <v>31.5</v>
      </c>
      <c r="J18" s="105">
        <f t="shared" si="1"/>
        <v>-1.5873015873015872</v>
      </c>
      <c r="K18" s="105">
        <v>27</v>
      </c>
      <c r="L18" s="105">
        <f t="shared" si="2"/>
        <v>14.814814814814815</v>
      </c>
    </row>
    <row r="19" spans="1:12" ht="10.5" customHeight="1">
      <c r="A19" s="103">
        <v>7</v>
      </c>
      <c r="B19" s="223" t="s">
        <v>129</v>
      </c>
      <c r="C19" s="223"/>
      <c r="D19" s="223"/>
      <c r="E19" s="101" t="s">
        <v>119</v>
      </c>
      <c r="F19" s="104">
        <v>100</v>
      </c>
      <c r="G19" s="104">
        <v>102.5</v>
      </c>
      <c r="H19" s="105">
        <f t="shared" si="0"/>
        <v>-2.4390243902439024</v>
      </c>
      <c r="I19" s="105">
        <v>102.5</v>
      </c>
      <c r="J19" s="105">
        <f t="shared" si="1"/>
        <v>-2.4390243902439024</v>
      </c>
      <c r="K19" s="105">
        <v>125</v>
      </c>
      <c r="L19" s="105">
        <f t="shared" si="2"/>
        <v>-20</v>
      </c>
    </row>
    <row r="20" spans="1:12" ht="10.5" customHeight="1">
      <c r="A20" s="103">
        <v>8</v>
      </c>
      <c r="B20" s="223" t="s">
        <v>172</v>
      </c>
      <c r="C20" s="223"/>
      <c r="D20" s="223"/>
      <c r="E20" s="101" t="s">
        <v>119</v>
      </c>
      <c r="F20" s="104">
        <v>75</v>
      </c>
      <c r="G20" s="104">
        <v>75</v>
      </c>
      <c r="H20" s="105">
        <f t="shared" si="0"/>
        <v>0</v>
      </c>
      <c r="I20" s="105">
        <v>75</v>
      </c>
      <c r="J20" s="105">
        <f t="shared" si="1"/>
        <v>0</v>
      </c>
      <c r="K20" s="105">
        <v>72.5</v>
      </c>
      <c r="L20" s="105">
        <f t="shared" si="2"/>
        <v>3.4482758620689653</v>
      </c>
    </row>
    <row r="21" spans="1:12" ht="10.5" customHeight="1">
      <c r="A21" s="103">
        <v>9</v>
      </c>
      <c r="B21" s="223" t="s">
        <v>18</v>
      </c>
      <c r="C21" s="223"/>
      <c r="D21" s="223"/>
      <c r="E21" s="101" t="s">
        <v>119</v>
      </c>
      <c r="F21" s="104">
        <v>78</v>
      </c>
      <c r="G21" s="104">
        <v>85</v>
      </c>
      <c r="H21" s="105">
        <f t="shared" si="0"/>
        <v>-8.235294117647058</v>
      </c>
      <c r="I21" s="105">
        <v>85</v>
      </c>
      <c r="J21" s="105">
        <f t="shared" si="1"/>
        <v>-8.235294117647058</v>
      </c>
      <c r="K21" s="105">
        <v>85</v>
      </c>
      <c r="L21" s="105">
        <f t="shared" si="2"/>
        <v>-8.235294117647058</v>
      </c>
    </row>
    <row r="22" spans="1:12" ht="10.5" customHeight="1">
      <c r="A22" s="103">
        <v>10</v>
      </c>
      <c r="B22" s="223" t="s">
        <v>130</v>
      </c>
      <c r="C22" s="223"/>
      <c r="D22" s="223"/>
      <c r="E22" s="101" t="s">
        <v>119</v>
      </c>
      <c r="F22" s="104">
        <v>122.5</v>
      </c>
      <c r="G22" s="104">
        <v>120</v>
      </c>
      <c r="H22" s="105">
        <f t="shared" si="0"/>
        <v>2.0833333333333335</v>
      </c>
      <c r="I22" s="105">
        <v>127.5</v>
      </c>
      <c r="J22" s="105">
        <f t="shared" si="1"/>
        <v>-3.9215686274509802</v>
      </c>
      <c r="K22" s="105">
        <v>140</v>
      </c>
      <c r="L22" s="105">
        <f t="shared" si="2"/>
        <v>-12.5</v>
      </c>
    </row>
    <row r="23" spans="1:12" ht="10.5" customHeight="1">
      <c r="A23" s="103">
        <v>11</v>
      </c>
      <c r="B23" s="223" t="s">
        <v>19</v>
      </c>
      <c r="C23" s="223"/>
      <c r="D23" s="223"/>
      <c r="E23" s="101" t="s">
        <v>119</v>
      </c>
      <c r="F23" s="104">
        <v>77.5</v>
      </c>
      <c r="G23" s="104">
        <v>77.5</v>
      </c>
      <c r="H23" s="105">
        <f t="shared" si="0"/>
        <v>0</v>
      </c>
      <c r="I23" s="105">
        <v>77.5</v>
      </c>
      <c r="J23" s="105">
        <f t="shared" si="1"/>
        <v>0</v>
      </c>
      <c r="K23" s="105">
        <v>75</v>
      </c>
      <c r="L23" s="105">
        <f t="shared" si="2"/>
        <v>3.3333333333333335</v>
      </c>
    </row>
    <row r="24" spans="1:12" ht="10.5" customHeight="1">
      <c r="A24" s="103">
        <v>12</v>
      </c>
      <c r="B24" s="223" t="s">
        <v>106</v>
      </c>
      <c r="C24" s="223"/>
      <c r="D24" s="223"/>
      <c r="E24" s="101" t="s">
        <v>160</v>
      </c>
      <c r="F24" s="104">
        <v>134</v>
      </c>
      <c r="G24" s="104">
        <v>132.5</v>
      </c>
      <c r="H24" s="105">
        <f t="shared" si="0"/>
        <v>1.1320754716981132</v>
      </c>
      <c r="I24" s="105">
        <v>126.5</v>
      </c>
      <c r="J24" s="105">
        <f t="shared" si="1"/>
        <v>5.928853754940712</v>
      </c>
      <c r="K24" s="105">
        <v>95</v>
      </c>
      <c r="L24" s="105">
        <f t="shared" si="2"/>
        <v>41.05263157894737</v>
      </c>
    </row>
    <row r="25" spans="1:12" ht="10.5" customHeight="1">
      <c r="A25" s="103">
        <v>13</v>
      </c>
      <c r="B25" s="223" t="s">
        <v>107</v>
      </c>
      <c r="C25" s="223"/>
      <c r="D25" s="223"/>
      <c r="E25" s="101" t="s">
        <v>119</v>
      </c>
      <c r="F25" s="104">
        <v>116</v>
      </c>
      <c r="G25" s="104">
        <v>114</v>
      </c>
      <c r="H25" s="105">
        <f t="shared" si="0"/>
        <v>1.7543859649122806</v>
      </c>
      <c r="I25" s="105">
        <v>112.5</v>
      </c>
      <c r="J25" s="105">
        <f t="shared" si="1"/>
        <v>3.111111111111111</v>
      </c>
      <c r="K25" s="105">
        <v>85</v>
      </c>
      <c r="L25" s="105">
        <f t="shared" si="2"/>
        <v>36.470588235294116</v>
      </c>
    </row>
    <row r="26" spans="1:12" ht="10.5" customHeight="1">
      <c r="A26" s="103">
        <v>14</v>
      </c>
      <c r="B26" s="223" t="s">
        <v>26</v>
      </c>
      <c r="C26" s="223"/>
      <c r="D26" s="223"/>
      <c r="E26" s="101" t="s">
        <v>159</v>
      </c>
      <c r="F26" s="104">
        <v>40</v>
      </c>
      <c r="G26" s="104">
        <v>42.5</v>
      </c>
      <c r="H26" s="105">
        <f t="shared" si="0"/>
        <v>-5.882352941176471</v>
      </c>
      <c r="I26" s="105">
        <v>30</v>
      </c>
      <c r="J26" s="105">
        <f t="shared" si="1"/>
        <v>33.333333333333336</v>
      </c>
      <c r="K26" s="105">
        <v>40</v>
      </c>
      <c r="L26" s="105">
        <f t="shared" si="2"/>
        <v>0</v>
      </c>
    </row>
    <row r="27" spans="1:12" ht="10.5" customHeight="1">
      <c r="A27" s="103">
        <v>15</v>
      </c>
      <c r="B27" s="223" t="s">
        <v>132</v>
      </c>
      <c r="C27" s="223"/>
      <c r="D27" s="223"/>
      <c r="E27" s="101" t="s">
        <v>119</v>
      </c>
      <c r="F27" s="104">
        <v>27.5</v>
      </c>
      <c r="G27" s="104">
        <v>33.5</v>
      </c>
      <c r="H27" s="105">
        <f t="shared" si="0"/>
        <v>-17.91044776119403</v>
      </c>
      <c r="I27" s="105">
        <v>22.5</v>
      </c>
      <c r="J27" s="105">
        <f t="shared" si="1"/>
        <v>22.22222222222222</v>
      </c>
      <c r="K27" s="105">
        <v>28</v>
      </c>
      <c r="L27" s="105">
        <f t="shared" si="2"/>
        <v>-1.7857142857142858</v>
      </c>
    </row>
    <row r="28" spans="1:12" ht="10.5" customHeight="1">
      <c r="A28" s="103">
        <v>16</v>
      </c>
      <c r="B28" s="223" t="s">
        <v>29</v>
      </c>
      <c r="C28" s="223"/>
      <c r="D28" s="223"/>
      <c r="E28" s="101" t="s">
        <v>119</v>
      </c>
      <c r="F28" s="104">
        <v>55</v>
      </c>
      <c r="G28" s="104">
        <v>55</v>
      </c>
      <c r="H28" s="105">
        <f t="shared" si="0"/>
        <v>0</v>
      </c>
      <c r="I28" s="105">
        <v>105</v>
      </c>
      <c r="J28" s="105">
        <f t="shared" si="1"/>
        <v>-47.61904761904762</v>
      </c>
      <c r="K28" s="105">
        <v>90.5</v>
      </c>
      <c r="L28" s="105">
        <f t="shared" si="2"/>
        <v>-39.226519337016576</v>
      </c>
    </row>
    <row r="29" spans="1:12" ht="10.5" customHeight="1">
      <c r="A29" s="103">
        <v>17</v>
      </c>
      <c r="B29" s="223" t="s">
        <v>133</v>
      </c>
      <c r="C29" s="223"/>
      <c r="D29" s="223"/>
      <c r="E29" s="101" t="s">
        <v>119</v>
      </c>
      <c r="F29" s="104">
        <v>115</v>
      </c>
      <c r="G29" s="104">
        <v>115</v>
      </c>
      <c r="H29" s="105">
        <f t="shared" si="0"/>
        <v>0</v>
      </c>
      <c r="I29" s="105">
        <v>120</v>
      </c>
      <c r="J29" s="105">
        <f t="shared" si="1"/>
        <v>-4.166666666666667</v>
      </c>
      <c r="K29" s="105">
        <v>125</v>
      </c>
      <c r="L29" s="105">
        <f t="shared" si="2"/>
        <v>-8</v>
      </c>
    </row>
    <row r="30" spans="1:12" ht="10.5" customHeight="1">
      <c r="A30" s="103">
        <v>18</v>
      </c>
      <c r="B30" s="223" t="s">
        <v>134</v>
      </c>
      <c r="C30" s="223"/>
      <c r="D30" s="223"/>
      <c r="E30" s="101" t="s">
        <v>119</v>
      </c>
      <c r="F30" s="104">
        <v>90</v>
      </c>
      <c r="G30" s="104">
        <v>85</v>
      </c>
      <c r="H30" s="105">
        <f t="shared" si="0"/>
        <v>5.882352941176471</v>
      </c>
      <c r="I30" s="105">
        <v>110</v>
      </c>
      <c r="J30" s="105">
        <f t="shared" si="1"/>
        <v>-18.181818181818183</v>
      </c>
      <c r="K30" s="105">
        <v>160</v>
      </c>
      <c r="L30" s="105">
        <f t="shared" si="2"/>
        <v>-43.75</v>
      </c>
    </row>
    <row r="31" spans="1:12" ht="10.5" customHeight="1">
      <c r="A31" s="103">
        <v>19</v>
      </c>
      <c r="B31" s="224" t="s">
        <v>135</v>
      </c>
      <c r="C31" s="225"/>
      <c r="D31" s="226"/>
      <c r="E31" s="101"/>
      <c r="F31" s="104">
        <v>230</v>
      </c>
      <c r="G31" s="104">
        <v>230</v>
      </c>
      <c r="H31" s="105">
        <f t="shared" si="0"/>
        <v>0</v>
      </c>
      <c r="I31" s="105">
        <v>240</v>
      </c>
      <c r="J31" s="105">
        <f t="shared" si="1"/>
        <v>-4.166666666666667</v>
      </c>
      <c r="K31" s="105">
        <v>280</v>
      </c>
      <c r="L31" s="105">
        <f t="shared" si="2"/>
        <v>-17.857142857142858</v>
      </c>
    </row>
    <row r="32" spans="1:12" ht="10.5" customHeight="1">
      <c r="A32" s="103">
        <v>20</v>
      </c>
      <c r="B32" s="223" t="s">
        <v>136</v>
      </c>
      <c r="C32" s="223"/>
      <c r="D32" s="223"/>
      <c r="E32" s="101" t="s">
        <v>119</v>
      </c>
      <c r="F32" s="104">
        <v>250</v>
      </c>
      <c r="G32" s="104">
        <v>245</v>
      </c>
      <c r="H32" s="105">
        <f t="shared" si="0"/>
        <v>2.0408163265306123</v>
      </c>
      <c r="I32" s="105">
        <v>255</v>
      </c>
      <c r="J32" s="105">
        <f t="shared" si="1"/>
        <v>-1.9607843137254901</v>
      </c>
      <c r="K32" s="105">
        <v>350</v>
      </c>
      <c r="L32" s="105">
        <f t="shared" si="2"/>
        <v>-28.571428571428573</v>
      </c>
    </row>
    <row r="33" spans="1:12" ht="10.5" customHeight="1">
      <c r="A33" s="103">
        <v>21</v>
      </c>
      <c r="B33" s="223" t="s">
        <v>36</v>
      </c>
      <c r="C33" s="223"/>
      <c r="D33" s="223"/>
      <c r="E33" s="101" t="s">
        <v>119</v>
      </c>
      <c r="F33" s="104">
        <v>55</v>
      </c>
      <c r="G33" s="104">
        <v>55</v>
      </c>
      <c r="H33" s="105">
        <f t="shared" si="0"/>
        <v>0</v>
      </c>
      <c r="I33" s="105">
        <v>70</v>
      </c>
      <c r="J33" s="105">
        <f t="shared" si="1"/>
        <v>-21.428571428571427</v>
      </c>
      <c r="K33" s="105">
        <v>40</v>
      </c>
      <c r="L33" s="105">
        <f t="shared" si="2"/>
        <v>37.5</v>
      </c>
    </row>
    <row r="34" spans="1:12" ht="10.5" customHeight="1">
      <c r="A34" s="103">
        <v>22</v>
      </c>
      <c r="B34" s="223" t="s">
        <v>137</v>
      </c>
      <c r="C34" s="223"/>
      <c r="D34" s="223"/>
      <c r="E34" s="101" t="s">
        <v>119</v>
      </c>
      <c r="F34" s="104">
        <v>250</v>
      </c>
      <c r="G34" s="104">
        <v>250</v>
      </c>
      <c r="H34" s="105">
        <f t="shared" si="0"/>
        <v>0</v>
      </c>
      <c r="I34" s="105">
        <v>240</v>
      </c>
      <c r="J34" s="105">
        <f t="shared" si="1"/>
        <v>4.166666666666667</v>
      </c>
      <c r="K34" s="105">
        <v>260</v>
      </c>
      <c r="L34" s="105">
        <f t="shared" si="2"/>
        <v>-3.8461538461538463</v>
      </c>
    </row>
    <row r="35" spans="1:12" ht="10.5" customHeight="1">
      <c r="A35" s="103">
        <v>23</v>
      </c>
      <c r="B35" s="223" t="s">
        <v>138</v>
      </c>
      <c r="C35" s="223"/>
      <c r="D35" s="223"/>
      <c r="E35" s="101" t="s">
        <v>119</v>
      </c>
      <c r="F35" s="104">
        <v>245</v>
      </c>
      <c r="G35" s="104">
        <v>245</v>
      </c>
      <c r="H35" s="105">
        <f t="shared" si="0"/>
        <v>0</v>
      </c>
      <c r="I35" s="105">
        <v>240</v>
      </c>
      <c r="J35" s="105">
        <f t="shared" si="1"/>
        <v>2.0833333333333335</v>
      </c>
      <c r="K35" s="105">
        <v>250</v>
      </c>
      <c r="L35" s="105">
        <f t="shared" si="2"/>
        <v>-2</v>
      </c>
    </row>
    <row r="36" spans="1:12" ht="10.5" customHeight="1">
      <c r="A36" s="103">
        <v>24</v>
      </c>
      <c r="B36" s="223" t="s">
        <v>139</v>
      </c>
      <c r="C36" s="223"/>
      <c r="D36" s="223"/>
      <c r="E36" s="101" t="s">
        <v>119</v>
      </c>
      <c r="F36" s="104">
        <v>230</v>
      </c>
      <c r="G36" s="104">
        <v>230</v>
      </c>
      <c r="H36" s="105">
        <f t="shared" si="0"/>
        <v>0</v>
      </c>
      <c r="I36" s="105">
        <v>220</v>
      </c>
      <c r="J36" s="105">
        <f t="shared" si="1"/>
        <v>4.545454545454546</v>
      </c>
      <c r="K36" s="105">
        <v>240</v>
      </c>
      <c r="L36" s="105">
        <f t="shared" si="2"/>
        <v>-4.166666666666667</v>
      </c>
    </row>
    <row r="37" spans="1:12" ht="10.5" customHeight="1">
      <c r="A37" s="103">
        <v>25</v>
      </c>
      <c r="B37" s="223" t="s">
        <v>140</v>
      </c>
      <c r="C37" s="223"/>
      <c r="D37" s="223"/>
      <c r="E37" s="101" t="s">
        <v>119</v>
      </c>
      <c r="F37" s="104">
        <v>240</v>
      </c>
      <c r="G37" s="104">
        <v>240</v>
      </c>
      <c r="H37" s="105">
        <f t="shared" si="0"/>
        <v>0</v>
      </c>
      <c r="I37" s="105">
        <v>235</v>
      </c>
      <c r="J37" s="105">
        <f t="shared" si="1"/>
        <v>2.127659574468085</v>
      </c>
      <c r="K37" s="105">
        <v>230</v>
      </c>
      <c r="L37" s="105">
        <f t="shared" si="2"/>
        <v>4.3478260869565215</v>
      </c>
    </row>
    <row r="38" spans="1:12" ht="10.5" customHeight="1">
      <c r="A38" s="103">
        <v>26</v>
      </c>
      <c r="B38" s="223" t="s">
        <v>141</v>
      </c>
      <c r="C38" s="223"/>
      <c r="D38" s="223"/>
      <c r="E38" s="101" t="s">
        <v>119</v>
      </c>
      <c r="F38" s="104">
        <v>800</v>
      </c>
      <c r="G38" s="104">
        <v>800</v>
      </c>
      <c r="H38" s="105">
        <f t="shared" si="0"/>
        <v>0</v>
      </c>
      <c r="I38" s="105">
        <v>800</v>
      </c>
      <c r="J38" s="105">
        <f t="shared" si="1"/>
        <v>0</v>
      </c>
      <c r="K38" s="105">
        <v>900</v>
      </c>
      <c r="L38" s="105">
        <v>0</v>
      </c>
    </row>
    <row r="39" spans="1:12" ht="10.5" customHeight="1">
      <c r="A39" s="103">
        <v>27</v>
      </c>
      <c r="B39" s="223" t="s">
        <v>108</v>
      </c>
      <c r="C39" s="223"/>
      <c r="D39" s="223"/>
      <c r="E39" s="101" t="s">
        <v>119</v>
      </c>
      <c r="F39" s="104">
        <v>390</v>
      </c>
      <c r="G39" s="104">
        <v>390</v>
      </c>
      <c r="H39" s="105">
        <f t="shared" si="0"/>
        <v>0</v>
      </c>
      <c r="I39" s="105">
        <v>380</v>
      </c>
      <c r="J39" s="105">
        <f t="shared" si="1"/>
        <v>2.6315789473684212</v>
      </c>
      <c r="K39" s="105">
        <v>415</v>
      </c>
      <c r="L39" s="105">
        <f t="shared" si="2"/>
        <v>-6.024096385542169</v>
      </c>
    </row>
    <row r="40" spans="1:12" ht="10.5" customHeight="1">
      <c r="A40" s="103">
        <v>28</v>
      </c>
      <c r="B40" s="230" t="s">
        <v>109</v>
      </c>
      <c r="C40" s="231"/>
      <c r="D40" s="232"/>
      <c r="E40" s="101" t="s">
        <v>119</v>
      </c>
      <c r="F40" s="104">
        <v>265</v>
      </c>
      <c r="G40" s="104">
        <v>265</v>
      </c>
      <c r="H40" s="105">
        <f t="shared" si="0"/>
        <v>0</v>
      </c>
      <c r="I40" s="105">
        <v>245</v>
      </c>
      <c r="J40" s="105">
        <f t="shared" si="1"/>
        <v>8.16326530612245</v>
      </c>
      <c r="K40" s="105">
        <v>232.5</v>
      </c>
      <c r="L40" s="105">
        <f t="shared" si="2"/>
        <v>13.978494623655914</v>
      </c>
    </row>
    <row r="41" spans="1:12" ht="10.5" customHeight="1">
      <c r="A41" s="103">
        <v>29</v>
      </c>
      <c r="B41" s="230" t="s">
        <v>142</v>
      </c>
      <c r="C41" s="231"/>
      <c r="D41" s="232"/>
      <c r="E41" s="101" t="s">
        <v>119</v>
      </c>
      <c r="F41" s="104">
        <v>145</v>
      </c>
      <c r="G41" s="104">
        <v>150</v>
      </c>
      <c r="H41" s="105">
        <f t="shared" si="0"/>
        <v>-3.3333333333333335</v>
      </c>
      <c r="I41" s="105">
        <v>135</v>
      </c>
      <c r="J41" s="105">
        <f t="shared" si="1"/>
        <v>7.407407407407407</v>
      </c>
      <c r="K41" s="105">
        <v>145</v>
      </c>
      <c r="L41" s="105">
        <f t="shared" si="2"/>
        <v>0</v>
      </c>
    </row>
    <row r="42" spans="1:12" ht="10.5" customHeight="1">
      <c r="A42" s="103">
        <v>30</v>
      </c>
      <c r="B42" s="230" t="s">
        <v>110</v>
      </c>
      <c r="C42" s="231"/>
      <c r="D42" s="232"/>
      <c r="E42" s="101" t="s">
        <v>121</v>
      </c>
      <c r="F42" s="104">
        <v>50</v>
      </c>
      <c r="G42" s="104">
        <v>44.5</v>
      </c>
      <c r="H42" s="105">
        <f t="shared" si="0"/>
        <v>12.359550561797754</v>
      </c>
      <c r="I42" s="105">
        <v>55</v>
      </c>
      <c r="J42" s="105">
        <f t="shared" si="1"/>
        <v>-9.090909090909092</v>
      </c>
      <c r="K42" s="105">
        <v>46.5</v>
      </c>
      <c r="L42" s="105">
        <f t="shared" si="2"/>
        <v>7.526881720430108</v>
      </c>
    </row>
    <row r="43" spans="1:12" ht="10.5" customHeight="1">
      <c r="A43" s="103">
        <v>31</v>
      </c>
      <c r="B43" s="230" t="s">
        <v>111</v>
      </c>
      <c r="C43" s="231"/>
      <c r="D43" s="232"/>
      <c r="E43" s="101" t="s">
        <v>119</v>
      </c>
      <c r="F43" s="104">
        <v>29</v>
      </c>
      <c r="G43" s="104">
        <v>29</v>
      </c>
      <c r="H43" s="105">
        <f t="shared" si="0"/>
        <v>0</v>
      </c>
      <c r="I43" s="105">
        <v>31</v>
      </c>
      <c r="J43" s="105">
        <f t="shared" si="1"/>
        <v>-6.451612903225806</v>
      </c>
      <c r="K43" s="105">
        <v>32</v>
      </c>
      <c r="L43" s="105">
        <f t="shared" si="2"/>
        <v>-9.375</v>
      </c>
    </row>
    <row r="44" spans="1:12" ht="10.5" customHeight="1">
      <c r="A44" s="103">
        <v>32</v>
      </c>
      <c r="B44" s="223" t="s">
        <v>46</v>
      </c>
      <c r="C44" s="223"/>
      <c r="D44" s="223"/>
      <c r="E44" s="101" t="s">
        <v>159</v>
      </c>
      <c r="F44" s="104">
        <v>68</v>
      </c>
      <c r="G44" s="104">
        <v>69</v>
      </c>
      <c r="H44" s="105">
        <f t="shared" si="0"/>
        <v>-1.4492753623188406</v>
      </c>
      <c r="I44" s="105">
        <v>64.5</v>
      </c>
      <c r="J44" s="105">
        <f t="shared" si="1"/>
        <v>5.426356589147287</v>
      </c>
      <c r="K44" s="105">
        <v>60</v>
      </c>
      <c r="L44" s="105">
        <f t="shared" si="2"/>
        <v>13.333333333333334</v>
      </c>
    </row>
    <row r="45" spans="1:12" ht="10.5" customHeight="1">
      <c r="A45" s="103">
        <v>33</v>
      </c>
      <c r="B45" s="223" t="s">
        <v>112</v>
      </c>
      <c r="C45" s="223"/>
      <c r="D45" s="223"/>
      <c r="E45" s="101" t="s">
        <v>119</v>
      </c>
      <c r="F45" s="104">
        <v>28.5</v>
      </c>
      <c r="G45" s="104">
        <v>27.5</v>
      </c>
      <c r="H45" s="105">
        <f t="shared" si="0"/>
        <v>3.6363636363636362</v>
      </c>
      <c r="I45" s="105">
        <v>30</v>
      </c>
      <c r="J45" s="105">
        <f t="shared" si="1"/>
        <v>-5</v>
      </c>
      <c r="K45" s="105">
        <v>37</v>
      </c>
      <c r="L45" s="105">
        <f t="shared" si="2"/>
        <v>-22.972972972972972</v>
      </c>
    </row>
    <row r="46" spans="1:12" ht="10.5" customHeight="1">
      <c r="A46" s="103">
        <v>34</v>
      </c>
      <c r="B46" s="223" t="s">
        <v>113</v>
      </c>
      <c r="C46" s="223"/>
      <c r="D46" s="223"/>
      <c r="E46" s="101" t="s">
        <v>119</v>
      </c>
      <c r="F46" s="104">
        <v>17.5</v>
      </c>
      <c r="G46" s="104">
        <v>15.5</v>
      </c>
      <c r="H46" s="105">
        <f t="shared" si="0"/>
        <v>12.903225806451612</v>
      </c>
      <c r="I46" s="105">
        <v>18</v>
      </c>
      <c r="J46" s="105">
        <f t="shared" si="1"/>
        <v>-2.7777777777777777</v>
      </c>
      <c r="K46" s="105">
        <v>25</v>
      </c>
      <c r="L46" s="105">
        <f t="shared" si="2"/>
        <v>-30</v>
      </c>
    </row>
    <row r="47" spans="1:12" ht="10.5" customHeight="1">
      <c r="A47" s="103">
        <v>35</v>
      </c>
      <c r="B47" s="223" t="s">
        <v>115</v>
      </c>
      <c r="C47" s="223"/>
      <c r="D47" s="223"/>
      <c r="E47" s="101" t="s">
        <v>119</v>
      </c>
      <c r="F47" s="104">
        <v>20</v>
      </c>
      <c r="G47" s="104">
        <v>15</v>
      </c>
      <c r="H47" s="105">
        <f t="shared" si="0"/>
        <v>33.333333333333336</v>
      </c>
      <c r="I47" s="105">
        <v>25</v>
      </c>
      <c r="J47" s="105">
        <f t="shared" si="1"/>
        <v>-20</v>
      </c>
      <c r="K47" s="105">
        <v>40</v>
      </c>
      <c r="L47" s="105">
        <f t="shared" si="2"/>
        <v>-50</v>
      </c>
    </row>
    <row r="48" spans="1:12" ht="10.5" customHeight="1">
      <c r="A48" s="103">
        <v>36</v>
      </c>
      <c r="B48" s="223" t="s">
        <v>114</v>
      </c>
      <c r="C48" s="223"/>
      <c r="D48" s="223"/>
      <c r="E48" s="101" t="s">
        <v>119</v>
      </c>
      <c r="F48" s="104">
        <v>27.5</v>
      </c>
      <c r="G48" s="104">
        <v>27.5</v>
      </c>
      <c r="H48" s="105">
        <f t="shared" si="0"/>
        <v>0</v>
      </c>
      <c r="I48" s="105">
        <v>22.5</v>
      </c>
      <c r="J48" s="105">
        <f t="shared" si="1"/>
        <v>22.22222222222222</v>
      </c>
      <c r="K48" s="105">
        <v>45</v>
      </c>
      <c r="L48" s="105">
        <f t="shared" si="2"/>
        <v>-38.888888888888886</v>
      </c>
    </row>
    <row r="49" spans="1:12" ht="10.5" customHeight="1">
      <c r="A49" s="106">
        <v>37</v>
      </c>
      <c r="B49" s="223" t="s">
        <v>117</v>
      </c>
      <c r="C49" s="223"/>
      <c r="D49" s="223"/>
      <c r="E49" s="101" t="s">
        <v>119</v>
      </c>
      <c r="F49" s="104">
        <v>13.5</v>
      </c>
      <c r="G49" s="104">
        <v>15.5</v>
      </c>
      <c r="H49" s="105">
        <f t="shared" si="0"/>
        <v>-12.903225806451612</v>
      </c>
      <c r="I49" s="105">
        <v>20</v>
      </c>
      <c r="J49" s="105">
        <f t="shared" si="1"/>
        <v>-32.5</v>
      </c>
      <c r="K49" s="105">
        <v>22.5</v>
      </c>
      <c r="L49" s="105">
        <f t="shared" si="2"/>
        <v>-40</v>
      </c>
    </row>
    <row r="50" spans="1:12" ht="10.5" customHeight="1">
      <c r="A50" s="106">
        <v>38</v>
      </c>
      <c r="B50" s="223" t="s">
        <v>167</v>
      </c>
      <c r="C50" s="223"/>
      <c r="D50" s="223"/>
      <c r="E50" s="101" t="s">
        <v>119</v>
      </c>
      <c r="F50" s="104">
        <v>12.5</v>
      </c>
      <c r="G50" s="104">
        <v>12.5</v>
      </c>
      <c r="H50" s="105">
        <f t="shared" si="0"/>
        <v>0</v>
      </c>
      <c r="I50" s="105">
        <v>20</v>
      </c>
      <c r="J50" s="105">
        <f t="shared" si="1"/>
        <v>-37.5</v>
      </c>
      <c r="K50" s="105">
        <v>20</v>
      </c>
      <c r="L50" s="105">
        <f t="shared" si="2"/>
        <v>-37.5</v>
      </c>
    </row>
    <row r="51" spans="1:12" ht="45.75" customHeight="1">
      <c r="A51" s="242" t="s">
        <v>69</v>
      </c>
      <c r="B51" s="243"/>
      <c r="C51" s="244"/>
      <c r="D51" s="227" t="s">
        <v>174</v>
      </c>
      <c r="E51" s="228"/>
      <c r="F51" s="228"/>
      <c r="G51" s="228"/>
      <c r="H51" s="228"/>
      <c r="I51" s="228"/>
      <c r="J51" s="228"/>
      <c r="K51" s="228"/>
      <c r="L51" s="229"/>
    </row>
    <row r="52" spans="1:12" ht="42" customHeight="1">
      <c r="A52" s="242" t="s">
        <v>71</v>
      </c>
      <c r="B52" s="243"/>
      <c r="C52" s="244"/>
      <c r="D52" s="236" t="s">
        <v>175</v>
      </c>
      <c r="E52" s="237"/>
      <c r="F52" s="237"/>
      <c r="G52" s="237"/>
      <c r="H52" s="237"/>
      <c r="I52" s="237"/>
      <c r="J52" s="237"/>
      <c r="K52" s="237"/>
      <c r="L52" s="238"/>
    </row>
    <row r="53" spans="1:12" ht="36.75" customHeight="1">
      <c r="A53" s="233" t="s">
        <v>70</v>
      </c>
      <c r="B53" s="234"/>
      <c r="C53" s="235"/>
      <c r="D53" s="236" t="s">
        <v>176</v>
      </c>
      <c r="E53" s="237"/>
      <c r="F53" s="237"/>
      <c r="G53" s="237"/>
      <c r="H53" s="237"/>
      <c r="I53" s="237"/>
      <c r="J53" s="237"/>
      <c r="K53" s="237"/>
      <c r="L53" s="238"/>
    </row>
    <row r="54" spans="1:12" ht="18.75" customHeight="1">
      <c r="A54" s="233" t="s">
        <v>72</v>
      </c>
      <c r="B54" s="234"/>
      <c r="C54" s="235"/>
      <c r="D54" s="239" t="s">
        <v>103</v>
      </c>
      <c r="E54" s="240"/>
      <c r="F54" s="240"/>
      <c r="G54" s="240"/>
      <c r="H54" s="240"/>
      <c r="I54" s="240"/>
      <c r="J54" s="240"/>
      <c r="K54" s="240"/>
      <c r="L54" s="241"/>
    </row>
    <row r="55" spans="1:12" ht="15">
      <c r="A55" s="246" t="s">
        <v>73</v>
      </c>
      <c r="B55" s="247"/>
      <c r="C55" s="247"/>
      <c r="D55" s="248" t="s">
        <v>177</v>
      </c>
      <c r="E55" s="249"/>
      <c r="F55" s="249"/>
      <c r="G55" s="249"/>
      <c r="H55" s="249"/>
      <c r="I55" s="249"/>
      <c r="J55" s="249"/>
      <c r="K55" s="249"/>
      <c r="L55" s="250"/>
    </row>
    <row r="56" spans="1:12" ht="35.25" customHeight="1">
      <c r="A56" s="247"/>
      <c r="B56" s="247"/>
      <c r="C56" s="247"/>
      <c r="D56" s="251"/>
      <c r="E56" s="252"/>
      <c r="F56" s="252"/>
      <c r="G56" s="252"/>
      <c r="H56" s="252"/>
      <c r="I56" s="252"/>
      <c r="J56" s="252"/>
      <c r="K56" s="252"/>
      <c r="L56" s="253"/>
    </row>
    <row r="57" spans="1:12" ht="18.75" customHeight="1">
      <c r="A57" s="86"/>
      <c r="B57" s="87"/>
      <c r="C57" s="87"/>
      <c r="D57" s="87"/>
      <c r="E57" s="87"/>
      <c r="F57" s="93"/>
      <c r="G57" s="95"/>
      <c r="H57" s="254"/>
      <c r="I57" s="254"/>
      <c r="J57" s="254"/>
      <c r="K57" s="254"/>
      <c r="L57" s="254"/>
    </row>
    <row r="58" spans="1:12" ht="12" customHeight="1">
      <c r="A58" s="86"/>
      <c r="B58" s="88" t="s">
        <v>98</v>
      </c>
      <c r="C58" s="88"/>
      <c r="D58" s="88"/>
      <c r="E58" s="88"/>
      <c r="F58" s="90"/>
      <c r="G58" s="90"/>
      <c r="H58" s="206" t="s">
        <v>163</v>
      </c>
      <c r="I58" s="206"/>
      <c r="J58" s="206"/>
      <c r="K58" s="206"/>
      <c r="L58" s="206"/>
    </row>
    <row r="59" spans="1:12" ht="12" customHeight="1">
      <c r="A59" s="87"/>
      <c r="B59" s="88" t="s">
        <v>99</v>
      </c>
      <c r="C59" s="88"/>
      <c r="D59" s="88"/>
      <c r="E59" s="88"/>
      <c r="F59" s="90"/>
      <c r="G59" s="92"/>
      <c r="H59" s="90"/>
      <c r="I59" s="90"/>
      <c r="J59" s="206" t="s">
        <v>164</v>
      </c>
      <c r="K59" s="206"/>
      <c r="L59" s="206"/>
    </row>
    <row r="60" spans="1:12" ht="12" customHeight="1">
      <c r="A60" s="87"/>
      <c r="B60" s="89"/>
      <c r="C60" s="89"/>
      <c r="D60" s="89"/>
      <c r="E60" s="89"/>
      <c r="F60" s="90"/>
      <c r="G60" s="92"/>
      <c r="H60" s="90"/>
      <c r="I60" s="90"/>
      <c r="J60" s="245" t="s">
        <v>165</v>
      </c>
      <c r="K60" s="245"/>
      <c r="L60" s="245"/>
    </row>
    <row r="61" spans="1:12" ht="12" customHeight="1">
      <c r="A61" s="87"/>
      <c r="B61" s="89"/>
      <c r="C61" s="89"/>
      <c r="D61" s="89"/>
      <c r="E61" s="89"/>
      <c r="F61" s="90"/>
      <c r="G61" s="92"/>
      <c r="H61" s="92"/>
      <c r="I61" s="92"/>
      <c r="J61" s="206"/>
      <c r="K61" s="206"/>
      <c r="L61" s="206"/>
    </row>
  </sheetData>
  <sheetProtection/>
  <mergeCells count="63">
    <mergeCell ref="J60:L60"/>
    <mergeCell ref="J61:L61"/>
    <mergeCell ref="A9:A12"/>
    <mergeCell ref="A55:C56"/>
    <mergeCell ref="D55:L56"/>
    <mergeCell ref="H57:L57"/>
    <mergeCell ref="H58:L58"/>
    <mergeCell ref="J59:L59"/>
    <mergeCell ref="A52:C52"/>
    <mergeCell ref="D52:L52"/>
    <mergeCell ref="A53:C53"/>
    <mergeCell ref="D53:L53"/>
    <mergeCell ref="A54:C54"/>
    <mergeCell ref="D54:L54"/>
    <mergeCell ref="B46:D46"/>
    <mergeCell ref="B47:D47"/>
    <mergeCell ref="B48:D48"/>
    <mergeCell ref="B49:D49"/>
    <mergeCell ref="B50:D50"/>
    <mergeCell ref="A51:C51"/>
    <mergeCell ref="D51:L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A8:L8"/>
    <mergeCell ref="B9:D12"/>
    <mergeCell ref="E9:E12"/>
    <mergeCell ref="B13:D13"/>
    <mergeCell ref="B14:D14"/>
    <mergeCell ref="B15:D15"/>
    <mergeCell ref="A1:L1"/>
    <mergeCell ref="A2:L2"/>
    <mergeCell ref="A3:L3"/>
    <mergeCell ref="A4:L4"/>
    <mergeCell ref="A5:L5"/>
    <mergeCell ref="A6:L7"/>
  </mergeCells>
  <printOptions/>
  <pageMargins left="0.2" right="0.2" top="0.2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- [2010]</dc:creator>
  <cp:keywords/>
  <dc:description/>
  <cp:lastModifiedBy>smart soiution</cp:lastModifiedBy>
  <cp:lastPrinted>2021-03-23T05:04:57Z</cp:lastPrinted>
  <dcterms:created xsi:type="dcterms:W3CDTF">2016-11-21T08:18:29Z</dcterms:created>
  <dcterms:modified xsi:type="dcterms:W3CDTF">2021-03-23T05:09:36Z</dcterms:modified>
  <cp:category/>
  <cp:version/>
  <cp:contentType/>
  <cp:contentStatus/>
</cp:coreProperties>
</file>